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塚越ゆかり\Desktop\国体関係\青森国スポ\青森リハ\"/>
    </mc:Choice>
  </mc:AlternateContent>
  <xr:revisionPtr revIDLastSave="0" documentId="13_ncr:1_{73F04AFD-F6D3-415E-AAE2-D3D34ABEEAE7}" xr6:coauthVersionLast="47" xr6:coauthVersionMax="47" xr10:uidLastSave="{00000000-0000-0000-0000-000000000000}"/>
  <bookViews>
    <workbookView xWindow="-103" yWindow="-103" windowWidth="19543" windowHeight="12377" xr2:uid="{709AA77D-C3FF-3A40-BA57-E476E0BB050C}"/>
  </bookViews>
  <sheets>
    <sheet name="入力用" sheetId="1" r:id="rId1"/>
    <sheet name="入力サンプル" sheetId="5" r:id="rId2"/>
    <sheet name="マスタ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" i="1" l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9" i="1"/>
  <c r="Z58" i="5" l="1"/>
  <c r="Y58" i="5"/>
  <c r="X58" i="5"/>
  <c r="S58" i="5"/>
  <c r="O58" i="5"/>
  <c r="R58" i="5" s="1"/>
  <c r="N58" i="5"/>
  <c r="A58" i="5"/>
  <c r="Z57" i="5"/>
  <c r="Y57" i="5"/>
  <c r="X57" i="5"/>
  <c r="S57" i="5"/>
  <c r="O57" i="5"/>
  <c r="R57" i="5" s="1"/>
  <c r="N57" i="5"/>
  <c r="A57" i="5"/>
  <c r="Z56" i="5"/>
  <c r="Y56" i="5"/>
  <c r="X56" i="5"/>
  <c r="S56" i="5"/>
  <c r="O56" i="5"/>
  <c r="R56" i="5" s="1"/>
  <c r="N56" i="5"/>
  <c r="A56" i="5"/>
  <c r="Z55" i="5"/>
  <c r="Y55" i="5"/>
  <c r="X55" i="5"/>
  <c r="S55" i="5"/>
  <c r="O55" i="5"/>
  <c r="R55" i="5" s="1"/>
  <c r="N55" i="5"/>
  <c r="A55" i="5"/>
  <c r="Z54" i="5"/>
  <c r="Y54" i="5"/>
  <c r="X54" i="5"/>
  <c r="S54" i="5"/>
  <c r="O54" i="5"/>
  <c r="R54" i="5" s="1"/>
  <c r="N54" i="5"/>
  <c r="A54" i="5"/>
  <c r="Z53" i="5"/>
  <c r="Y53" i="5"/>
  <c r="X53" i="5"/>
  <c r="S53" i="5"/>
  <c r="O53" i="5"/>
  <c r="R53" i="5" s="1"/>
  <c r="N53" i="5"/>
  <c r="A53" i="5"/>
  <c r="Z52" i="5"/>
  <c r="Y52" i="5"/>
  <c r="X52" i="5"/>
  <c r="S52" i="5"/>
  <c r="O52" i="5"/>
  <c r="R52" i="5" s="1"/>
  <c r="N52" i="5"/>
  <c r="A52" i="5"/>
  <c r="Z51" i="5"/>
  <c r="Y51" i="5"/>
  <c r="X51" i="5"/>
  <c r="S51" i="5"/>
  <c r="O51" i="5"/>
  <c r="R51" i="5" s="1"/>
  <c r="N51" i="5"/>
  <c r="A51" i="5"/>
  <c r="Z50" i="5"/>
  <c r="Y50" i="5"/>
  <c r="X50" i="5"/>
  <c r="S50" i="5"/>
  <c r="O50" i="5"/>
  <c r="R50" i="5" s="1"/>
  <c r="N50" i="5"/>
  <c r="A50" i="5"/>
  <c r="Z49" i="5"/>
  <c r="Y49" i="5"/>
  <c r="X49" i="5"/>
  <c r="S49" i="5"/>
  <c r="O49" i="5"/>
  <c r="R49" i="5" s="1"/>
  <c r="N49" i="5"/>
  <c r="A49" i="5"/>
  <c r="Z48" i="5"/>
  <c r="Y48" i="5"/>
  <c r="X48" i="5"/>
  <c r="S48" i="5"/>
  <c r="O48" i="5"/>
  <c r="R48" i="5" s="1"/>
  <c r="N48" i="5"/>
  <c r="A48" i="5"/>
  <c r="Z47" i="5"/>
  <c r="Y47" i="5"/>
  <c r="X47" i="5"/>
  <c r="S47" i="5"/>
  <c r="O47" i="5"/>
  <c r="R47" i="5" s="1"/>
  <c r="N47" i="5"/>
  <c r="A47" i="5"/>
  <c r="Z46" i="5"/>
  <c r="Y46" i="5"/>
  <c r="X46" i="5"/>
  <c r="S46" i="5"/>
  <c r="O46" i="5"/>
  <c r="R46" i="5" s="1"/>
  <c r="N46" i="5"/>
  <c r="A46" i="5"/>
  <c r="Z45" i="5"/>
  <c r="Y45" i="5"/>
  <c r="X45" i="5"/>
  <c r="S45" i="5"/>
  <c r="O45" i="5"/>
  <c r="R45" i="5" s="1"/>
  <c r="N45" i="5"/>
  <c r="A45" i="5"/>
  <c r="Z44" i="5"/>
  <c r="Y44" i="5"/>
  <c r="X44" i="5"/>
  <c r="S44" i="5"/>
  <c r="O44" i="5"/>
  <c r="R44" i="5" s="1"/>
  <c r="N44" i="5"/>
  <c r="A44" i="5"/>
  <c r="Z43" i="5"/>
  <c r="Y43" i="5"/>
  <c r="X43" i="5"/>
  <c r="S43" i="5"/>
  <c r="O43" i="5"/>
  <c r="R43" i="5" s="1"/>
  <c r="N43" i="5"/>
  <c r="A43" i="5"/>
  <c r="Z42" i="5"/>
  <c r="Y42" i="5"/>
  <c r="X42" i="5"/>
  <c r="S42" i="5"/>
  <c r="O42" i="5"/>
  <c r="R42" i="5" s="1"/>
  <c r="N42" i="5"/>
  <c r="A42" i="5"/>
  <c r="Z41" i="5"/>
  <c r="Y41" i="5"/>
  <c r="X41" i="5"/>
  <c r="S41" i="5"/>
  <c r="O41" i="5"/>
  <c r="R41" i="5" s="1"/>
  <c r="N41" i="5"/>
  <c r="A41" i="5"/>
  <c r="Z40" i="5"/>
  <c r="Y40" i="5"/>
  <c r="X40" i="5"/>
  <c r="S40" i="5"/>
  <c r="O40" i="5"/>
  <c r="R40" i="5" s="1"/>
  <c r="N40" i="5"/>
  <c r="A40" i="5"/>
  <c r="Z39" i="5"/>
  <c r="Y39" i="5"/>
  <c r="X39" i="5"/>
  <c r="S39" i="5"/>
  <c r="O39" i="5"/>
  <c r="R39" i="5" s="1"/>
  <c r="N39" i="5"/>
  <c r="A39" i="5"/>
  <c r="Z38" i="5"/>
  <c r="Y38" i="5"/>
  <c r="X38" i="5"/>
  <c r="S38" i="5"/>
  <c r="O38" i="5"/>
  <c r="R38" i="5" s="1"/>
  <c r="N38" i="5"/>
  <c r="A38" i="5"/>
  <c r="Z37" i="5"/>
  <c r="Y37" i="5"/>
  <c r="X37" i="5"/>
  <c r="S37" i="5"/>
  <c r="O37" i="5"/>
  <c r="R37" i="5" s="1"/>
  <c r="N37" i="5"/>
  <c r="A37" i="5"/>
  <c r="Z36" i="5"/>
  <c r="Y36" i="5"/>
  <c r="X36" i="5"/>
  <c r="S36" i="5"/>
  <c r="O36" i="5"/>
  <c r="R36" i="5" s="1"/>
  <c r="N36" i="5"/>
  <c r="A36" i="5"/>
  <c r="Z35" i="5"/>
  <c r="Y35" i="5"/>
  <c r="X35" i="5"/>
  <c r="S35" i="5"/>
  <c r="O35" i="5"/>
  <c r="R35" i="5" s="1"/>
  <c r="N35" i="5"/>
  <c r="A35" i="5"/>
  <c r="Z34" i="5"/>
  <c r="Y34" i="5"/>
  <c r="X34" i="5"/>
  <c r="S34" i="5"/>
  <c r="O34" i="5"/>
  <c r="R34" i="5" s="1"/>
  <c r="N34" i="5"/>
  <c r="A34" i="5"/>
  <c r="Z33" i="5"/>
  <c r="Y33" i="5"/>
  <c r="X33" i="5"/>
  <c r="S33" i="5"/>
  <c r="O33" i="5"/>
  <c r="R33" i="5" s="1"/>
  <c r="N33" i="5"/>
  <c r="A33" i="5"/>
  <c r="Z32" i="5"/>
  <c r="Y32" i="5"/>
  <c r="X32" i="5"/>
  <c r="S32" i="5"/>
  <c r="O32" i="5"/>
  <c r="R32" i="5" s="1"/>
  <c r="N32" i="5"/>
  <c r="A32" i="5"/>
  <c r="Z31" i="5"/>
  <c r="Y31" i="5"/>
  <c r="X31" i="5"/>
  <c r="S31" i="5"/>
  <c r="O31" i="5"/>
  <c r="R31" i="5" s="1"/>
  <c r="N31" i="5"/>
  <c r="A31" i="5"/>
  <c r="Z30" i="5"/>
  <c r="Y30" i="5"/>
  <c r="X30" i="5"/>
  <c r="S30" i="5"/>
  <c r="O30" i="5"/>
  <c r="R30" i="5" s="1"/>
  <c r="N30" i="5"/>
  <c r="A30" i="5"/>
  <c r="Z29" i="5"/>
  <c r="Y29" i="5"/>
  <c r="X29" i="5"/>
  <c r="S29" i="5"/>
  <c r="O29" i="5"/>
  <c r="R29" i="5" s="1"/>
  <c r="N29" i="5"/>
  <c r="A29" i="5"/>
  <c r="Z28" i="5"/>
  <c r="Y28" i="5"/>
  <c r="X28" i="5"/>
  <c r="S28" i="5"/>
  <c r="O28" i="5"/>
  <c r="R28" i="5" s="1"/>
  <c r="N28" i="5"/>
  <c r="A28" i="5"/>
  <c r="Z27" i="5"/>
  <c r="Y27" i="5"/>
  <c r="X27" i="5"/>
  <c r="S27" i="5"/>
  <c r="O27" i="5"/>
  <c r="R27" i="5" s="1"/>
  <c r="N27" i="5"/>
  <c r="A27" i="5"/>
  <c r="Z26" i="5"/>
  <c r="Y26" i="5"/>
  <c r="X26" i="5"/>
  <c r="S26" i="5"/>
  <c r="O26" i="5"/>
  <c r="R26" i="5" s="1"/>
  <c r="N26" i="5"/>
  <c r="A26" i="5"/>
  <c r="Z25" i="5"/>
  <c r="Y25" i="5"/>
  <c r="X25" i="5"/>
  <c r="S25" i="5"/>
  <c r="O25" i="5"/>
  <c r="R25" i="5" s="1"/>
  <c r="N25" i="5"/>
  <c r="A25" i="5"/>
  <c r="Z24" i="5"/>
  <c r="Y24" i="5"/>
  <c r="X24" i="5"/>
  <c r="S24" i="5"/>
  <c r="O24" i="5"/>
  <c r="R24" i="5" s="1"/>
  <c r="N24" i="5"/>
  <c r="A24" i="5"/>
  <c r="Z23" i="5"/>
  <c r="Y23" i="5"/>
  <c r="X23" i="5"/>
  <c r="S23" i="5"/>
  <c r="O23" i="5"/>
  <c r="R23" i="5" s="1"/>
  <c r="N23" i="5"/>
  <c r="A23" i="5"/>
  <c r="Z22" i="5"/>
  <c r="Y22" i="5"/>
  <c r="X22" i="5"/>
  <c r="S22" i="5"/>
  <c r="O22" i="5"/>
  <c r="R22" i="5" s="1"/>
  <c r="N22" i="5"/>
  <c r="A22" i="5"/>
  <c r="Z21" i="5"/>
  <c r="Y21" i="5"/>
  <c r="X21" i="5"/>
  <c r="S21" i="5"/>
  <c r="O21" i="5"/>
  <c r="R21" i="5" s="1"/>
  <c r="N21" i="5"/>
  <c r="A21" i="5"/>
  <c r="Z20" i="5"/>
  <c r="Y20" i="5"/>
  <c r="X20" i="5"/>
  <c r="S20" i="5"/>
  <c r="O20" i="5"/>
  <c r="R20" i="5" s="1"/>
  <c r="N20" i="5"/>
  <c r="A20" i="5"/>
  <c r="Z19" i="5"/>
  <c r="Y19" i="5"/>
  <c r="X19" i="5"/>
  <c r="S19" i="5"/>
  <c r="O19" i="5"/>
  <c r="R19" i="5" s="1"/>
  <c r="N19" i="5"/>
  <c r="A19" i="5"/>
  <c r="Z18" i="5"/>
  <c r="Y18" i="5"/>
  <c r="X18" i="5"/>
  <c r="S18" i="5"/>
  <c r="O18" i="5"/>
  <c r="R18" i="5" s="1"/>
  <c r="N18" i="5"/>
  <c r="A18" i="5"/>
  <c r="Z17" i="5"/>
  <c r="Y17" i="5"/>
  <c r="X17" i="5"/>
  <c r="S17" i="5"/>
  <c r="O17" i="5"/>
  <c r="R17" i="5" s="1"/>
  <c r="N17" i="5"/>
  <c r="A17" i="5"/>
  <c r="Z16" i="5"/>
  <c r="Y16" i="5"/>
  <c r="X16" i="5"/>
  <c r="S16" i="5"/>
  <c r="O16" i="5"/>
  <c r="R16" i="5" s="1"/>
  <c r="N16" i="5"/>
  <c r="A16" i="5"/>
  <c r="Z15" i="5"/>
  <c r="Y15" i="5"/>
  <c r="X15" i="5"/>
  <c r="S15" i="5"/>
  <c r="O15" i="5"/>
  <c r="R15" i="5" s="1"/>
  <c r="N15" i="5"/>
  <c r="A15" i="5"/>
  <c r="Z14" i="5"/>
  <c r="Y14" i="5"/>
  <c r="X14" i="5"/>
  <c r="S14" i="5"/>
  <c r="O14" i="5"/>
  <c r="R14" i="5" s="1"/>
  <c r="N14" i="5"/>
  <c r="A14" i="5"/>
  <c r="Z13" i="5"/>
  <c r="Y13" i="5"/>
  <c r="X13" i="5"/>
  <c r="S13" i="5"/>
  <c r="O13" i="5"/>
  <c r="R13" i="5" s="1"/>
  <c r="N13" i="5"/>
  <c r="A13" i="5"/>
  <c r="Z12" i="5"/>
  <c r="Y12" i="5"/>
  <c r="X12" i="5"/>
  <c r="S12" i="5"/>
  <c r="O12" i="5"/>
  <c r="R12" i="5" s="1"/>
  <c r="N12" i="5"/>
  <c r="A12" i="5"/>
  <c r="Z11" i="5"/>
  <c r="Y11" i="5"/>
  <c r="X11" i="5"/>
  <c r="S11" i="5"/>
  <c r="O11" i="5"/>
  <c r="R11" i="5" s="1"/>
  <c r="N11" i="5"/>
  <c r="A11" i="5"/>
  <c r="S10" i="5"/>
  <c r="O10" i="5"/>
  <c r="R10" i="5" s="1"/>
  <c r="N10" i="5"/>
  <c r="A10" i="5"/>
  <c r="W9" i="5" a="1"/>
  <c r="S9" i="5"/>
  <c r="O9" i="5"/>
  <c r="R9" i="5" s="1"/>
  <c r="N9" i="5"/>
  <c r="A9" i="5"/>
  <c r="A1" i="5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W9" i="1" a="1"/>
  <c r="A1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9" i="1"/>
  <c r="E9" i="5"/>
  <c r="F9" i="5"/>
  <c r="E10" i="5"/>
  <c r="F10" i="5"/>
  <c r="E11" i="5"/>
  <c r="F11" i="5"/>
  <c r="E12" i="5"/>
  <c r="F12" i="5"/>
  <c r="E13" i="5"/>
  <c r="F13" i="5"/>
  <c r="E46" i="5"/>
  <c r="E30" i="5"/>
  <c r="E14" i="5"/>
  <c r="F33" i="5"/>
  <c r="F17" i="5"/>
  <c r="F52" i="5"/>
  <c r="F20" i="5"/>
  <c r="F55" i="5"/>
  <c r="F23" i="5"/>
  <c r="F32" i="5"/>
  <c r="E48" i="5"/>
  <c r="F19" i="5"/>
  <c r="E51" i="5"/>
  <c r="F22" i="5"/>
  <c r="E53" i="5"/>
  <c r="F49" i="5"/>
  <c r="E20" i="5"/>
  <c r="F50" i="5"/>
  <c r="E34" i="5"/>
  <c r="F37" i="5"/>
  <c r="E49" i="5"/>
  <c r="E33" i="5"/>
  <c r="E17" i="5"/>
  <c r="F36" i="5"/>
  <c r="E52" i="5"/>
  <c r="E36" i="5"/>
  <c r="F39" i="5"/>
  <c r="E32" i="5"/>
  <c r="F38" i="5"/>
  <c r="E38" i="5"/>
  <c r="E22" i="5"/>
  <c r="F57" i="5"/>
  <c r="F41" i="5"/>
  <c r="F25" i="5"/>
  <c r="E57" i="5"/>
  <c r="E31" i="5"/>
  <c r="F18" i="5"/>
  <c r="F34" i="5"/>
  <c r="F53" i="5"/>
  <c r="E55" i="5"/>
  <c r="E39" i="5"/>
  <c r="E23" i="5"/>
  <c r="F58" i="5"/>
  <c r="F42" i="5"/>
  <c r="F26" i="5"/>
  <c r="E58" i="5"/>
  <c r="E42" i="5"/>
  <c r="E26" i="5"/>
  <c r="F45" i="5"/>
  <c r="F29" i="5"/>
  <c r="E45" i="5"/>
  <c r="E29" i="5"/>
  <c r="F48" i="5"/>
  <c r="F16" i="5"/>
  <c r="E16" i="5"/>
  <c r="F51" i="5"/>
  <c r="F35" i="5"/>
  <c r="E35" i="5"/>
  <c r="E19" i="5"/>
  <c r="F54" i="5"/>
  <c r="E54" i="5"/>
  <c r="E41" i="5"/>
  <c r="E25" i="5"/>
  <c r="E50" i="5"/>
  <c r="E37" i="5"/>
  <c r="E21" i="5"/>
  <c r="F44" i="5"/>
  <c r="F28" i="5"/>
  <c r="E44" i="5"/>
  <c r="E28" i="5"/>
  <c r="F56" i="5"/>
  <c r="F40" i="5"/>
  <c r="F24" i="5"/>
  <c r="E56" i="5"/>
  <c r="E40" i="5"/>
  <c r="E24" i="5"/>
  <c r="F43" i="5"/>
  <c r="F27" i="5"/>
  <c r="E43" i="5"/>
  <c r="E27" i="5"/>
  <c r="F46" i="5"/>
  <c r="F30" i="5"/>
  <c r="F14" i="5"/>
  <c r="F47" i="5"/>
  <c r="F31" i="5"/>
  <c r="F15" i="5"/>
  <c r="E47" i="5"/>
  <c r="E15" i="5"/>
  <c r="E18" i="5"/>
  <c r="F21" i="5"/>
  <c r="E26" i="1"/>
  <c r="E42" i="1"/>
  <c r="E58" i="1"/>
  <c r="E56" i="1"/>
  <c r="F26" i="1"/>
  <c r="F42" i="1"/>
  <c r="F58" i="1"/>
  <c r="E57" i="1"/>
  <c r="E27" i="1"/>
  <c r="E43" i="1"/>
  <c r="E44" i="1"/>
  <c r="E29" i="1"/>
  <c r="F45" i="1"/>
  <c r="E30" i="1"/>
  <c r="F14" i="1"/>
  <c r="E47" i="1"/>
  <c r="E49" i="1"/>
  <c r="F17" i="1"/>
  <c r="E50" i="1"/>
  <c r="F18" i="1"/>
  <c r="F19" i="1"/>
  <c r="E21" i="1"/>
  <c r="E22" i="1"/>
  <c r="F54" i="1"/>
  <c r="E39" i="1"/>
  <c r="F39" i="1"/>
  <c r="E24" i="1"/>
  <c r="E25" i="1"/>
  <c r="F41" i="1"/>
  <c r="F27" i="1"/>
  <c r="F43" i="1"/>
  <c r="E28" i="1"/>
  <c r="F29" i="1"/>
  <c r="E14" i="1"/>
  <c r="F30" i="1"/>
  <c r="E15" i="1"/>
  <c r="E17" i="1"/>
  <c r="E18" i="1"/>
  <c r="F50" i="1"/>
  <c r="E35" i="1"/>
  <c r="F35" i="1"/>
  <c r="E36" i="1"/>
  <c r="F52" i="1"/>
  <c r="E37" i="1"/>
  <c r="F53" i="1"/>
  <c r="E38" i="1"/>
  <c r="F38" i="1"/>
  <c r="E55" i="1"/>
  <c r="F23" i="1"/>
  <c r="F40" i="1"/>
  <c r="E41" i="1"/>
  <c r="F28" i="1"/>
  <c r="F44" i="1"/>
  <c r="E45" i="1"/>
  <c r="E46" i="1"/>
  <c r="F46" i="1"/>
  <c r="F49" i="1"/>
  <c r="F34" i="1"/>
  <c r="F51" i="1"/>
  <c r="F20" i="1"/>
  <c r="F37" i="1"/>
  <c r="E31" i="1"/>
  <c r="F25" i="1"/>
  <c r="F15" i="1"/>
  <c r="F31" i="1"/>
  <c r="F47" i="1"/>
  <c r="E51" i="1"/>
  <c r="E16" i="1"/>
  <c r="E32" i="1"/>
  <c r="E48" i="1"/>
  <c r="F16" i="1"/>
  <c r="F32" i="1"/>
  <c r="F48" i="1"/>
  <c r="E33" i="1"/>
  <c r="F33" i="1"/>
  <c r="E34" i="1"/>
  <c r="E19" i="1"/>
  <c r="E20" i="1"/>
  <c r="E52" i="1"/>
  <c r="F36" i="1"/>
  <c r="E53" i="1"/>
  <c r="F21" i="1"/>
  <c r="E54" i="1"/>
  <c r="E23" i="1"/>
  <c r="F55" i="1"/>
  <c r="E40" i="1"/>
  <c r="F56" i="1"/>
  <c r="F57" i="1"/>
  <c r="F22" i="1"/>
  <c r="F24" i="1"/>
  <c r="O59" i="5" l="1"/>
  <c r="O59" i="1"/>
  <c r="Z10" i="1"/>
  <c r="Z10" i="5"/>
  <c r="Y10" i="5"/>
  <c r="X10" i="5"/>
  <c r="W9" i="5"/>
  <c r="W9" i="1"/>
  <c r="Y10" i="1"/>
  <c r="X10" i="1"/>
  <c r="X9" i="1"/>
  <c r="Y9" i="1"/>
  <c r="Z9" i="1"/>
  <c r="AA59" i="1" l="1"/>
  <c r="Z9" i="5"/>
  <c r="AA59" i="5" s="1"/>
  <c r="Y9" i="5"/>
  <c r="X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<sst xmlns="http://schemas.openxmlformats.org/spreadsheetml/2006/main" count="297" uniqueCount="206">
  <si>
    <t>ご入力担当者</t>
    <phoneticPr fontId="2"/>
  </si>
  <si>
    <t>氏名</t>
    <rPh sb="0" eb="2">
      <t xml:space="preserve">シメイ </t>
    </rPh>
    <phoneticPr fontId="2"/>
  </si>
  <si>
    <t>日ラ太郎</t>
    <rPh sb="0" eb="1">
      <t xml:space="preserve">ニチラ </t>
    </rPh>
    <rPh sb="2" eb="4">
      <t xml:space="preserve">タロウ </t>
    </rPh>
    <phoneticPr fontId="2"/>
  </si>
  <si>
    <t>都道府県</t>
    <rPh sb="0" eb="4">
      <t>トドウフケン</t>
    </rPh>
    <phoneticPr fontId="2"/>
  </si>
  <si>
    <t>監督者情報</t>
    <rPh sb="0" eb="3">
      <t>カントクシャ</t>
    </rPh>
    <rPh sb="3" eb="5">
      <t>ジョウホウ</t>
    </rPh>
    <phoneticPr fontId="2"/>
  </si>
  <si>
    <t>氏名</t>
    <rPh sb="0" eb="2">
      <t>シメイ</t>
    </rPh>
    <phoneticPr fontId="2"/>
  </si>
  <si>
    <t>役職</t>
    <rPh sb="0" eb="2">
      <t xml:space="preserve">ヤクショク </t>
    </rPh>
    <phoneticPr fontId="2"/>
  </si>
  <si>
    <t>事務局担当</t>
    <rPh sb="0" eb="5">
      <t xml:space="preserve">ジムキョクタントウ </t>
    </rPh>
    <phoneticPr fontId="2"/>
  </si>
  <si>
    <t>日ラID</t>
    <rPh sb="0" eb="1">
      <t>ニチ</t>
    </rPh>
    <phoneticPr fontId="2"/>
  </si>
  <si>
    <t>電話番号</t>
    <rPh sb="0" eb="4">
      <t xml:space="preserve">デンワバンゴウ </t>
    </rPh>
    <phoneticPr fontId="2"/>
  </si>
  <si>
    <t>0367210792</t>
    <phoneticPr fontId="2"/>
  </si>
  <si>
    <t>資格</t>
    <rPh sb="0" eb="2">
      <t>シカク</t>
    </rPh>
    <phoneticPr fontId="2"/>
  </si>
  <si>
    <t>携帯電話番号</t>
    <rPh sb="0" eb="6">
      <t xml:space="preserve">ケイタイデンワバンゴウ </t>
    </rPh>
    <phoneticPr fontId="2"/>
  </si>
  <si>
    <t>09000000000</t>
    <phoneticPr fontId="2"/>
  </si>
  <si>
    <t>emailアドレス</t>
    <phoneticPr fontId="2"/>
  </si>
  <si>
    <t>rifle@riflesports.jp</t>
    <phoneticPr fontId="2"/>
  </si>
  <si>
    <t>ご確認用</t>
    <rPh sb="1" eb="4">
      <t>カクニンヨウ</t>
    </rPh>
    <phoneticPr fontId="2"/>
  </si>
  <si>
    <t>選手情報</t>
    <rPh sb="0" eb="4">
      <t>センシュジョウホウ</t>
    </rPh>
    <phoneticPr fontId="2"/>
  </si>
  <si>
    <t>種目情報</t>
    <rPh sb="0" eb="4">
      <t>シュモクジョウホウ</t>
    </rPh>
    <phoneticPr fontId="2"/>
  </si>
  <si>
    <t>猟銃等保管業の保管委託に際した必要情報</t>
    <rPh sb="0" eb="3">
      <t>リョウジュウトウ</t>
    </rPh>
    <rPh sb="3" eb="6">
      <t>ホカンギョウ</t>
    </rPh>
    <rPh sb="7" eb="9">
      <t>ホカン</t>
    </rPh>
    <rPh sb="9" eb="11">
      <t>イタク</t>
    </rPh>
    <rPh sb="12" eb="13">
      <t>サイ</t>
    </rPh>
    <rPh sb="15" eb="19">
      <t>ヒツヨウジョウホウ</t>
    </rPh>
    <phoneticPr fontId="2"/>
  </si>
  <si>
    <t>参加者一覧</t>
    <rPh sb="0" eb="3">
      <t>サンカシャ</t>
    </rPh>
    <rPh sb="3" eb="5">
      <t>イチラン</t>
    </rPh>
    <phoneticPr fontId="2"/>
  </si>
  <si>
    <t>no.</t>
    <phoneticPr fontId="2"/>
  </si>
  <si>
    <t>日ラID</t>
    <rPh sb="0" eb="1">
      <t xml:space="preserve">ニチラ </t>
    </rPh>
    <phoneticPr fontId="2"/>
  </si>
  <si>
    <t>姓</t>
    <rPh sb="0" eb="1">
      <t xml:space="preserve">セイ </t>
    </rPh>
    <phoneticPr fontId="2"/>
  </si>
  <si>
    <t>名</t>
    <rPh sb="0" eb="1">
      <t xml:space="preserve">メイ </t>
    </rPh>
    <phoneticPr fontId="2"/>
  </si>
  <si>
    <t>姓
(読み仮名）)</t>
    <rPh sb="0" eb="1">
      <t xml:space="preserve">セイ </t>
    </rPh>
    <rPh sb="3" eb="4">
      <t>ヨミガナ</t>
    </rPh>
    <phoneticPr fontId="2"/>
  </si>
  <si>
    <t>名
(読み仮名)</t>
    <rPh sb="0" eb="1">
      <t xml:space="preserve">メイ </t>
    </rPh>
    <rPh sb="3" eb="4">
      <t xml:space="preserve">ヨミガナ </t>
    </rPh>
    <phoneticPr fontId="2"/>
  </si>
  <si>
    <t>性別
M/W</t>
    <rPh sb="0" eb="2">
      <t xml:space="preserve">セイベツ </t>
    </rPh>
    <phoneticPr fontId="2"/>
  </si>
  <si>
    <t>生年月日
yyyy/mm/dd</t>
    <rPh sb="0" eb="4">
      <t xml:space="preserve">セイネンガッピ </t>
    </rPh>
    <phoneticPr fontId="2"/>
  </si>
  <si>
    <t>勤務先・学校</t>
    <rPh sb="0" eb="3">
      <t xml:space="preserve">キンムサキ </t>
    </rPh>
    <rPh sb="4" eb="6">
      <t xml:space="preserve">ガッコウ </t>
    </rPh>
    <phoneticPr fontId="2"/>
  </si>
  <si>
    <r>
      <t xml:space="preserve">左利き
フラグ
</t>
    </r>
    <r>
      <rPr>
        <b/>
        <sz val="8"/>
        <color theme="1"/>
        <rFont val="游ゴシック"/>
        <family val="3"/>
        <charset val="128"/>
        <scheme val="minor"/>
      </rPr>
      <t>左利きの場合選択</t>
    </r>
    <rPh sb="0" eb="2">
      <t xml:space="preserve">ヒダリキキ </t>
    </rPh>
    <rPh sb="8" eb="10">
      <t>ヒダリキ</t>
    </rPh>
    <rPh sb="12" eb="14">
      <t>バアイ</t>
    </rPh>
    <rPh sb="14" eb="16">
      <t>センタク</t>
    </rPh>
    <phoneticPr fontId="2"/>
  </si>
  <si>
    <r>
      <t xml:space="preserve">インテグリティ
教育受講
</t>
    </r>
    <r>
      <rPr>
        <b/>
        <sz val="10"/>
        <color theme="1"/>
        <rFont val="游ゴシック"/>
        <family val="3"/>
        <charset val="128"/>
        <scheme val="minor"/>
      </rPr>
      <t>受講済み/未受講</t>
    </r>
    <rPh sb="8" eb="10">
      <t>キョウイク</t>
    </rPh>
    <rPh sb="10" eb="12">
      <t>ジュコウ</t>
    </rPh>
    <rPh sb="13" eb="16">
      <t>ジュコウズ</t>
    </rPh>
    <rPh sb="18" eb="21">
      <t>ミジュコウ</t>
    </rPh>
    <phoneticPr fontId="2"/>
  </si>
  <si>
    <r>
      <t xml:space="preserve">参加種目
</t>
    </r>
    <r>
      <rPr>
        <b/>
        <sz val="10"/>
        <color rgb="FF000000"/>
        <rFont val="游ゴシック"/>
        <family val="2"/>
        <scheme val="minor"/>
      </rPr>
      <t>※優先順位の上位者を上位の行に記載してください。</t>
    </r>
  </si>
  <si>
    <r>
      <rPr>
        <b/>
        <sz val="11"/>
        <color theme="1"/>
        <rFont val="游ゴシック"/>
        <family val="3"/>
        <charset val="128"/>
        <scheme val="minor"/>
      </rPr>
      <t xml:space="preserve">ミックス用
チーム名
</t>
    </r>
    <r>
      <rPr>
        <b/>
        <sz val="11"/>
        <color rgb="FFFF0000"/>
        <rFont val="游ゴシック"/>
        <family val="3"/>
        <charset val="128"/>
        <scheme val="minor"/>
      </rPr>
      <t>※</t>
    </r>
    <r>
      <rPr>
        <b/>
        <sz val="8"/>
        <color rgb="FFFF0000"/>
        <rFont val="游ゴシック"/>
        <family val="3"/>
        <charset val="128"/>
        <scheme val="minor"/>
      </rPr>
      <t>チーム名が同じ選手同士をペアとします</t>
    </r>
    <rPh sb="4" eb="5">
      <t>ヨウ</t>
    </rPh>
    <rPh sb="9" eb="10">
      <t>メイ</t>
    </rPh>
    <rPh sb="15" eb="16">
      <t>メイ</t>
    </rPh>
    <rPh sb="17" eb="18">
      <t>オナ</t>
    </rPh>
    <rPh sb="19" eb="21">
      <t>センシュ</t>
    </rPh>
    <rPh sb="21" eb="23">
      <t>ドウシ</t>
    </rPh>
    <phoneticPr fontId="2"/>
  </si>
  <si>
    <t>金額</t>
    <rPh sb="0" eb="2">
      <t xml:space="preserve">キンガク </t>
    </rPh>
    <phoneticPr fontId="2"/>
  </si>
  <si>
    <t>試合日</t>
    <rPh sb="0" eb="3">
      <t>シアイビ</t>
    </rPh>
    <phoneticPr fontId="2"/>
  </si>
  <si>
    <t>当該種目
の
保有段級</t>
    <rPh sb="0" eb="4">
      <t>トウガイシュモク</t>
    </rPh>
    <rPh sb="7" eb="9">
      <t>ホユウ</t>
    </rPh>
    <rPh sb="9" eb="10">
      <t>ダン</t>
    </rPh>
    <rPh sb="10" eb="11">
      <t>キュウ</t>
    </rPh>
    <phoneticPr fontId="2"/>
  </si>
  <si>
    <t>住所</t>
    <rPh sb="0" eb="2">
      <t>ジュウショ</t>
    </rPh>
    <phoneticPr fontId="2"/>
  </si>
  <si>
    <t>年齢
(試合時)</t>
    <rPh sb="0" eb="1">
      <t>ネン</t>
    </rPh>
    <rPh sb="4" eb="6">
      <t>シアイ</t>
    </rPh>
    <rPh sb="6" eb="7">
      <t>トキ</t>
    </rPh>
    <phoneticPr fontId="2"/>
  </si>
  <si>
    <t>銃種</t>
    <rPh sb="0" eb="2">
      <t>ジュウシュ</t>
    </rPh>
    <phoneticPr fontId="2"/>
  </si>
  <si>
    <t>許可番号</t>
    <rPh sb="0" eb="4">
      <t>キョカバンゴウ</t>
    </rPh>
    <phoneticPr fontId="2"/>
  </si>
  <si>
    <t>銃番号</t>
    <rPh sb="0" eb="3">
      <t>ジュウバンゴウ</t>
    </rPh>
    <phoneticPr fontId="2"/>
  </si>
  <si>
    <t>ID</t>
    <phoneticPr fontId="2"/>
  </si>
  <si>
    <t>参加種目数</t>
    <rPh sb="0" eb="5">
      <t>サンカシュモクスウ</t>
    </rPh>
    <phoneticPr fontId="2"/>
  </si>
  <si>
    <t>個人金額小計</t>
    <rPh sb="0" eb="2">
      <t>コジン</t>
    </rPh>
    <rPh sb="2" eb="6">
      <t>キンガクショウケイ</t>
    </rPh>
    <phoneticPr fontId="2"/>
  </si>
  <si>
    <t>00000000</t>
  </si>
  <si>
    <t>日ら</t>
    <rPh sb="0" eb="1">
      <t>ニチ</t>
    </rPh>
    <phoneticPr fontId="2"/>
  </si>
  <si>
    <t>仙太</t>
    <rPh sb="0" eb="2">
      <t>センタ</t>
    </rPh>
    <phoneticPr fontId="2"/>
  </si>
  <si>
    <t>M</t>
  </si>
  <si>
    <t>日本ライフル射撃協会</t>
    <rPh sb="0" eb="2">
      <t>ニホン</t>
    </rPh>
    <rPh sb="6" eb="10">
      <t>シャゲキキョウカイ</t>
    </rPh>
    <phoneticPr fontId="2"/>
  </si>
  <si>
    <t>左利き</t>
    <rPh sb="0" eb="2">
      <t xml:space="preserve">ヒダリキキ </t>
    </rPh>
    <phoneticPr fontId="2"/>
  </si>
  <si>
    <t>受講済み</t>
  </si>
  <si>
    <t>ビームピストル男子</t>
    <rPh sb="7" eb="9">
      <t>ダンシ</t>
    </rPh>
    <phoneticPr fontId="2"/>
  </si>
  <si>
    <t>八段</t>
    <rPh sb="0" eb="2">
      <t xml:space="preserve">８ダン </t>
    </rPh>
    <phoneticPr fontId="2"/>
  </si>
  <si>
    <t>00000001</t>
  </si>
  <si>
    <t>当たり</t>
    <rPh sb="0" eb="1">
      <t>ア</t>
    </rPh>
    <phoneticPr fontId="2"/>
  </si>
  <si>
    <t>W</t>
  </si>
  <si>
    <t>日本ライフル射撃協会</t>
  </si>
  <si>
    <t>未受講</t>
  </si>
  <si>
    <t>25mセンターファイアピストル</t>
  </si>
  <si>
    <t>七段</t>
    <rPh sb="0" eb="2">
      <t xml:space="preserve">７ダン </t>
    </rPh>
    <phoneticPr fontId="2"/>
  </si>
  <si>
    <t>東京都北区西が丘3-12-22</t>
    <rPh sb="0" eb="3">
      <t>トウキョウト</t>
    </rPh>
    <rPh sb="3" eb="5">
      <t>キタク</t>
    </rPh>
    <rPh sb="5" eb="6">
      <t>ニシ</t>
    </rPh>
    <rPh sb="7" eb="8">
      <t>オカ</t>
    </rPh>
    <phoneticPr fontId="2"/>
  </si>
  <si>
    <t>省庁銃</t>
    <rPh sb="0" eb="3">
      <t>ショウチョウジュウ</t>
    </rPh>
    <phoneticPr fontId="2"/>
  </si>
  <si>
    <t>110</t>
    <phoneticPr fontId="2"/>
  </si>
  <si>
    <t>左利き</t>
  </si>
  <si>
    <t>10mエアライフル女子</t>
    <rPh sb="9" eb="11">
      <t>ジョシ</t>
    </rPh>
    <phoneticPr fontId="2"/>
  </si>
  <si>
    <t>六段</t>
    <rPh sb="0" eb="2">
      <t xml:space="preserve">ロクダン </t>
    </rPh>
    <phoneticPr fontId="2"/>
  </si>
  <si>
    <t>第000001号</t>
    <rPh sb="0" eb="1">
      <t>ダイ</t>
    </rPh>
    <rPh sb="7" eb="8">
      <t>ゴウ</t>
    </rPh>
    <phoneticPr fontId="2"/>
  </si>
  <si>
    <t>1600000P</t>
    <phoneticPr fontId="2"/>
  </si>
  <si>
    <t>10mエアライフルミックスチームイベント</t>
  </si>
  <si>
    <t>チームニチラ</t>
  </si>
  <si>
    <t>五段</t>
    <rPh sb="0" eb="2">
      <t xml:space="preserve">ゴダン </t>
    </rPh>
    <phoneticPr fontId="2"/>
  </si>
  <si>
    <t>第000002号</t>
    <rPh sb="0" eb="1">
      <t>ダイ</t>
    </rPh>
    <rPh sb="7" eb="8">
      <t>ゴウ</t>
    </rPh>
    <phoneticPr fontId="2"/>
  </si>
  <si>
    <t>13013</t>
    <phoneticPr fontId="2"/>
  </si>
  <si>
    <t>四段</t>
    <rPh sb="0" eb="2">
      <t xml:space="preserve">ヨンダン </t>
    </rPh>
    <phoneticPr fontId="2"/>
  </si>
  <si>
    <t>第000003号</t>
    <rPh sb="0" eb="1">
      <t>ダイ</t>
    </rPh>
    <rPh sb="7" eb="8">
      <t>ゴウ</t>
    </rPh>
    <phoneticPr fontId="2"/>
  </si>
  <si>
    <t>1600001P</t>
    <phoneticPr fontId="2"/>
  </si>
  <si>
    <t>全金額合計</t>
    <rPh sb="0" eb="5">
      <t>ゼンキンガクゴウケイ</t>
    </rPh>
    <phoneticPr fontId="2"/>
  </si>
  <si>
    <t>全金額合計</t>
    <rPh sb="0" eb="3">
      <t>ゼンキンガク</t>
    </rPh>
    <rPh sb="3" eb="5">
      <t>ゴウケイ</t>
    </rPh>
    <phoneticPr fontId="2"/>
  </si>
  <si>
    <t>北海道</t>
  </si>
  <si>
    <t>日ラ二郎</t>
    <rPh sb="0" eb="1">
      <t>ニチ</t>
    </rPh>
    <rPh sb="2" eb="4">
      <t>ジロウ</t>
    </rPh>
    <phoneticPr fontId="2"/>
  </si>
  <si>
    <t>00000002</t>
    <phoneticPr fontId="2"/>
  </si>
  <si>
    <r>
      <t xml:space="preserve">左利き
フラグ
</t>
    </r>
    <r>
      <rPr>
        <sz val="8"/>
        <color theme="1"/>
        <rFont val="游ゴシック"/>
        <family val="3"/>
        <charset val="128"/>
        <scheme val="minor"/>
      </rPr>
      <t>左利きの場合選択</t>
    </r>
    <rPh sb="0" eb="2">
      <t xml:space="preserve">ヒダリキキ </t>
    </rPh>
    <rPh sb="8" eb="10">
      <t>ヒダリキ</t>
    </rPh>
    <rPh sb="12" eb="14">
      <t>バアイ</t>
    </rPh>
    <rPh sb="14" eb="16">
      <t>センタク</t>
    </rPh>
    <phoneticPr fontId="2"/>
  </si>
  <si>
    <r>
      <t xml:space="preserve">インテグリティ
教育受講
</t>
    </r>
    <r>
      <rPr>
        <sz val="10"/>
        <color theme="1"/>
        <rFont val="游ゴシック"/>
        <family val="3"/>
        <charset val="128"/>
        <scheme val="minor"/>
      </rPr>
      <t>受講済み/未受講</t>
    </r>
    <rPh sb="8" eb="10">
      <t>キョウイク</t>
    </rPh>
    <rPh sb="10" eb="12">
      <t>ジュコウ</t>
    </rPh>
    <rPh sb="13" eb="16">
      <t>ジュコウズ</t>
    </rPh>
    <rPh sb="18" eb="21">
      <t>ミジュコウ</t>
    </rPh>
    <phoneticPr fontId="2"/>
  </si>
  <si>
    <r>
      <rPr>
        <sz val="12"/>
        <color rgb="FF000000"/>
        <rFont val="游ゴシック"/>
        <family val="2"/>
        <scheme val="minor"/>
      </rPr>
      <t xml:space="preserve">参加種目
</t>
    </r>
    <r>
      <rPr>
        <sz val="10"/>
        <color rgb="FF000000"/>
        <rFont val="游ゴシック"/>
        <family val="2"/>
        <scheme val="minor"/>
      </rPr>
      <t>※優先順位の上位者を上位の行に記載してください。</t>
    </r>
  </si>
  <si>
    <r>
      <rPr>
        <sz val="11"/>
        <color theme="1"/>
        <rFont val="游ゴシック"/>
        <family val="3"/>
        <charset val="128"/>
        <scheme val="minor"/>
      </rPr>
      <t xml:space="preserve">ミックス用
チーム名
</t>
    </r>
    <r>
      <rPr>
        <sz val="11"/>
        <color rgb="FFFF0000"/>
        <rFont val="游ゴシック"/>
        <family val="3"/>
        <charset val="128"/>
        <scheme val="minor"/>
      </rPr>
      <t>※</t>
    </r>
    <r>
      <rPr>
        <sz val="8"/>
        <color rgb="FFFF0000"/>
        <rFont val="游ゴシック"/>
        <family val="3"/>
        <charset val="128"/>
        <scheme val="minor"/>
      </rPr>
      <t>チーム名が同じ選手同士をペアとします</t>
    </r>
    <rPh sb="4" eb="5">
      <t>ヨウ</t>
    </rPh>
    <rPh sb="9" eb="10">
      <t>メイ</t>
    </rPh>
    <rPh sb="15" eb="16">
      <t>メイ</t>
    </rPh>
    <rPh sb="17" eb="18">
      <t>オナ</t>
    </rPh>
    <rPh sb="19" eb="21">
      <t>センシュ</t>
    </rPh>
    <rPh sb="21" eb="23">
      <t>ドウシ</t>
    </rPh>
    <phoneticPr fontId="2"/>
  </si>
  <si>
    <t>マスタ</t>
    <phoneticPr fontId="2"/>
  </si>
  <si>
    <t>第72号様式</t>
    <rPh sb="0" eb="1">
      <t>ダイ</t>
    </rPh>
    <rPh sb="3" eb="4">
      <t>ゴウ</t>
    </rPh>
    <rPh sb="4" eb="6">
      <t>ヨウシキ</t>
    </rPh>
    <phoneticPr fontId="2"/>
  </si>
  <si>
    <t>大会名</t>
    <rPh sb="0" eb="3">
      <t>タイカイメイ</t>
    </rPh>
    <phoneticPr fontId="2"/>
  </si>
  <si>
    <t>都道府県</t>
    <rPh sb="0" eb="4">
      <t xml:space="preserve">トドウフケン </t>
    </rPh>
    <phoneticPr fontId="2"/>
  </si>
  <si>
    <t>種目</t>
    <rPh sb="0" eb="2">
      <t xml:space="preserve">シュモク </t>
    </rPh>
    <phoneticPr fontId="2"/>
  </si>
  <si>
    <t>略称</t>
    <rPh sb="0" eb="2">
      <t>リャクショウ</t>
    </rPh>
    <phoneticPr fontId="2"/>
  </si>
  <si>
    <t>試合開始日</t>
    <rPh sb="0" eb="2">
      <t>シアイ</t>
    </rPh>
    <rPh sb="2" eb="4">
      <t>カイシ</t>
    </rPh>
    <rPh sb="4" eb="5">
      <t>ビ</t>
    </rPh>
    <phoneticPr fontId="2"/>
  </si>
  <si>
    <t>試合当日</t>
    <rPh sb="0" eb="2">
      <t>シアイ</t>
    </rPh>
    <rPh sb="2" eb="4">
      <t>トウジツ</t>
    </rPh>
    <phoneticPr fontId="2"/>
  </si>
  <si>
    <t>試合終了日</t>
    <rPh sb="0" eb="5">
      <t>シアイシュウリョウビ</t>
    </rPh>
    <phoneticPr fontId="2"/>
  </si>
  <si>
    <t>該当銃種</t>
    <rPh sb="0" eb="4">
      <t>ガイトウジュウシュ</t>
    </rPh>
    <phoneticPr fontId="2"/>
  </si>
  <si>
    <t>段級</t>
    <rPh sb="0" eb="2">
      <t xml:space="preserve">ダンキュウ </t>
    </rPh>
    <phoneticPr fontId="2"/>
  </si>
  <si>
    <t>銃種等</t>
    <rPh sb="0" eb="2">
      <t>ジュウシュ</t>
    </rPh>
    <rPh sb="2" eb="3">
      <t>トウ</t>
    </rPh>
    <phoneticPr fontId="2"/>
  </si>
  <si>
    <t>インテグリティ講習会受講</t>
    <rPh sb="7" eb="10">
      <t>コウシュウカイ</t>
    </rPh>
    <rPh sb="10" eb="12">
      <t>ジュコウ</t>
    </rPh>
    <phoneticPr fontId="2"/>
  </si>
  <si>
    <t>ドーピング同意書</t>
    <rPh sb="5" eb="8">
      <t>ドウイショ</t>
    </rPh>
    <phoneticPr fontId="2"/>
  </si>
  <si>
    <t>50mライフル伏射男子</t>
    <rPh sb="7" eb="8">
      <t>フ</t>
    </rPh>
    <rPh sb="8" eb="9">
      <t>シャ</t>
    </rPh>
    <rPh sb="9" eb="11">
      <t>ダンシ</t>
    </rPh>
    <phoneticPr fontId="2"/>
  </si>
  <si>
    <t>FRPR</t>
    <phoneticPr fontId="2"/>
  </si>
  <si>
    <t>ライフル銃</t>
    <rPh sb="4" eb="5">
      <t>ジュウ</t>
    </rPh>
    <phoneticPr fontId="2"/>
  </si>
  <si>
    <t>小口径ライフル</t>
    <rPh sb="0" eb="3">
      <t>ショウコウケイ</t>
    </rPh>
    <phoneticPr fontId="2"/>
  </si>
  <si>
    <t>収集済み</t>
    <rPh sb="0" eb="3">
      <t>シュウシュウズ</t>
    </rPh>
    <phoneticPr fontId="2"/>
  </si>
  <si>
    <t>青森県</t>
  </si>
  <si>
    <t>50mライフル伏射女子</t>
    <rPh sb="7" eb="8">
      <t>フ</t>
    </rPh>
    <rPh sb="8" eb="9">
      <t>シャ</t>
    </rPh>
    <rPh sb="9" eb="11">
      <t>ジョシ</t>
    </rPh>
    <phoneticPr fontId="2"/>
  </si>
  <si>
    <t>RPR</t>
    <phoneticPr fontId="2"/>
  </si>
  <si>
    <t>エアライフル</t>
    <phoneticPr fontId="2"/>
  </si>
  <si>
    <t>空気拳銃以外の空気銃</t>
    <rPh sb="0" eb="6">
      <t>クウキケンジュウイガイ</t>
    </rPh>
    <rPh sb="7" eb="10">
      <t>クウキジュウ</t>
    </rPh>
    <phoneticPr fontId="2"/>
  </si>
  <si>
    <t>未収集</t>
    <rPh sb="0" eb="3">
      <t>ミシュウシュウ</t>
    </rPh>
    <phoneticPr fontId="2"/>
  </si>
  <si>
    <t>岩手県</t>
  </si>
  <si>
    <t>10mエアライフル男子</t>
    <rPh sb="9" eb="11">
      <t>ダンシ</t>
    </rPh>
    <phoneticPr fontId="2"/>
  </si>
  <si>
    <t>ARM</t>
    <phoneticPr fontId="2"/>
  </si>
  <si>
    <t>エアピストル</t>
    <phoneticPr fontId="2"/>
  </si>
  <si>
    <t>空気拳銃</t>
    <rPh sb="0" eb="2">
      <t>クウキ</t>
    </rPh>
    <rPh sb="2" eb="4">
      <t>ケンジュウ</t>
    </rPh>
    <phoneticPr fontId="2"/>
  </si>
  <si>
    <t>秋田県</t>
  </si>
  <si>
    <t>ARW</t>
    <phoneticPr fontId="2"/>
  </si>
  <si>
    <t>拳銃</t>
    <rPh sb="0" eb="2">
      <t>ケンジュウ</t>
    </rPh>
    <phoneticPr fontId="2"/>
  </si>
  <si>
    <t>宮城県</t>
  </si>
  <si>
    <t>10mエアライフルジュニア</t>
    <phoneticPr fontId="2"/>
  </si>
  <si>
    <t>ARJ</t>
    <phoneticPr fontId="2"/>
  </si>
  <si>
    <t>山形県</t>
  </si>
  <si>
    <t>BPM</t>
    <phoneticPr fontId="2"/>
  </si>
  <si>
    <t>三段</t>
    <rPh sb="0" eb="2">
      <t xml:space="preserve">サンダン </t>
    </rPh>
    <phoneticPr fontId="2"/>
  </si>
  <si>
    <t>福島県</t>
  </si>
  <si>
    <t>ビームピストル女子</t>
    <rPh sb="7" eb="9">
      <t>ジョシ</t>
    </rPh>
    <phoneticPr fontId="2"/>
  </si>
  <si>
    <t>BPW</t>
    <phoneticPr fontId="2"/>
  </si>
  <si>
    <t>二段</t>
    <rPh sb="0" eb="2">
      <t xml:space="preserve">ニダン </t>
    </rPh>
    <phoneticPr fontId="2"/>
  </si>
  <si>
    <t>茨城県</t>
  </si>
  <si>
    <t>50mライフル3姿勢男子</t>
    <rPh sb="8" eb="10">
      <t>シセイ</t>
    </rPh>
    <rPh sb="10" eb="12">
      <t>ダンシ</t>
    </rPh>
    <phoneticPr fontId="2"/>
  </si>
  <si>
    <t>R3PM</t>
    <phoneticPr fontId="2"/>
  </si>
  <si>
    <t>初段</t>
    <rPh sb="0" eb="2">
      <t xml:space="preserve">ショダンｎ </t>
    </rPh>
    <phoneticPr fontId="2"/>
  </si>
  <si>
    <t>栃木県</t>
  </si>
  <si>
    <t>50mライフル3姿勢女子</t>
    <rPh sb="8" eb="10">
      <t>シセイ</t>
    </rPh>
    <rPh sb="10" eb="12">
      <t>ジョシ</t>
    </rPh>
    <phoneticPr fontId="2"/>
  </si>
  <si>
    <t>R3PW</t>
    <phoneticPr fontId="2"/>
  </si>
  <si>
    <t>1級</t>
    <phoneticPr fontId="2"/>
  </si>
  <si>
    <t>群馬県</t>
  </si>
  <si>
    <t>10mエアピストル男子</t>
    <rPh sb="9" eb="11">
      <t>ダンシ</t>
    </rPh>
    <phoneticPr fontId="2"/>
  </si>
  <si>
    <t>APM</t>
    <phoneticPr fontId="2"/>
  </si>
  <si>
    <t>2級</t>
    <phoneticPr fontId="2"/>
  </si>
  <si>
    <t>埼玉県</t>
  </si>
  <si>
    <t>10mエアピストル女子</t>
    <rPh sb="9" eb="11">
      <t>ジョシ</t>
    </rPh>
    <phoneticPr fontId="2"/>
  </si>
  <si>
    <t>APW</t>
    <phoneticPr fontId="2"/>
  </si>
  <si>
    <t>3級</t>
    <phoneticPr fontId="2"/>
  </si>
  <si>
    <t>千葉県</t>
  </si>
  <si>
    <t>ビームライフル男子</t>
    <rPh sb="7" eb="9">
      <t>ダンシ</t>
    </rPh>
    <phoneticPr fontId="2"/>
  </si>
  <si>
    <t>BRM</t>
    <phoneticPr fontId="2"/>
  </si>
  <si>
    <t>4級</t>
    <phoneticPr fontId="2"/>
  </si>
  <si>
    <t>東京都</t>
  </si>
  <si>
    <t>ビームライフル女子</t>
    <rPh sb="7" eb="9">
      <t>ジョシ</t>
    </rPh>
    <phoneticPr fontId="2"/>
  </si>
  <si>
    <t>BRW</t>
    <phoneticPr fontId="2"/>
  </si>
  <si>
    <t>5級</t>
    <phoneticPr fontId="2"/>
  </si>
  <si>
    <t>神奈川県</t>
  </si>
  <si>
    <t>10mエアライフルミックスチームイベント</t>
    <phoneticPr fontId="2"/>
  </si>
  <si>
    <t>ARMIX</t>
    <phoneticPr fontId="2"/>
  </si>
  <si>
    <t>6級</t>
    <phoneticPr fontId="2"/>
  </si>
  <si>
    <t>山梨県</t>
  </si>
  <si>
    <t>10mエアピストルミックスチームイベント</t>
    <phoneticPr fontId="2"/>
  </si>
  <si>
    <t>APMIX</t>
    <phoneticPr fontId="2"/>
  </si>
  <si>
    <t>7級</t>
    <phoneticPr fontId="2"/>
  </si>
  <si>
    <t>新潟県</t>
  </si>
  <si>
    <t>ビームライフルミックスチームイベント</t>
  </si>
  <si>
    <t>BRMIX</t>
  </si>
  <si>
    <t>8級</t>
    <phoneticPr fontId="2"/>
  </si>
  <si>
    <t>長野県</t>
  </si>
  <si>
    <t>ビームピストルミックスチームイベント</t>
    <phoneticPr fontId="2"/>
  </si>
  <si>
    <t>BPMIX</t>
    <phoneticPr fontId="2"/>
  </si>
  <si>
    <t>9級</t>
    <phoneticPr fontId="2"/>
  </si>
  <si>
    <t>富山県</t>
  </si>
  <si>
    <t>CP</t>
  </si>
  <si>
    <t>10級</t>
    <phoneticPr fontId="2"/>
  </si>
  <si>
    <t>石川県</t>
  </si>
  <si>
    <t>福井県</t>
  </si>
  <si>
    <t>静岡県</t>
  </si>
  <si>
    <t>愛知県</t>
  </si>
  <si>
    <t>三重県</t>
  </si>
  <si>
    <t>岐阜県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</si>
  <si>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</si>
  <si>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</si>
  <si>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</si>
  <si>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</si>
  <si>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</si>
  <si>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</si>
  <si>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</si>
  <si>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</si>
  <si>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</si>
  <si>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</si>
  <si>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</si>
  <si>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香川県</t>
  </si>
  <si>
    <t>徳島県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</si>
  <si>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</si>
  <si>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</si>
  <si>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</si>
  <si>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</si>
  <si>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</si>
  <si>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</si>
  <si>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</si>
  <si>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</si>
  <si>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</si>
  <si>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</si>
  <si>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警視庁</t>
    <rPh sb="0" eb="3">
      <t>ケイシチョウ</t>
    </rPh>
    <phoneticPr fontId="2"/>
  </si>
  <si>
    <t>自衛隊体育学校</t>
    <rPh sb="0" eb="7">
      <t>ジエイタイタイイクガッコウ</t>
    </rPh>
    <phoneticPr fontId="2"/>
  </si>
  <si>
    <t>JOCエリートアカデミー</t>
    <phoneticPr fontId="2"/>
  </si>
  <si>
    <t>その他</t>
    <rPh sb="2" eb="3">
      <t>タ</t>
    </rPh>
    <phoneticPr fontId="2"/>
  </si>
  <si>
    <t>2025年度全国センター・ファイア・ピストル射撃競技大会
兼 全国ジュニアスポーツ射撃競技大会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</si>
</sst>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¥&quot;* #,##0_ ;_ &quot;¥&quot;* \-#,##0_ ;_ &quot;¥&quot;* &quot;-&quot;_ ;_ @_ "/>
  </numFmts>
  <fonts count="24" x14ac:knownFonts="1"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</font>
    <font>
      <u/>
      <sz val="12"/>
      <color theme="1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8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rgb="FF000000"/>
      <name val="游ゴシック"/>
      <family val="2"/>
      <scheme val="minor"/>
    </font>
    <font>
      <sz val="10"/>
      <color rgb="FF000000"/>
      <name val="游ゴシック"/>
      <family val="2"/>
      <scheme val="minor"/>
    </font>
    <font>
      <sz val="12"/>
      <color rgb="FF000000"/>
      <name val="Aptos Narrow"/>
      <family val="2"/>
    </font>
    <font>
      <b/>
      <sz val="12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</font>
    <font>
      <b/>
      <sz val="8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rgb="FF000000"/>
      <name val="游ゴシック"/>
      <family val="2"/>
      <scheme val="minor"/>
    </font>
    <font>
      <b/>
      <sz val="10"/>
      <color rgb="FF000000"/>
      <name val="游ゴシック"/>
      <family val="2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8"/>
      <color rgb="FFFF0000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2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4" fillId="0" borderId="0" xfId="1">
      <alignment vertical="center"/>
    </xf>
    <xf numFmtId="14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14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0" fontId="11" fillId="0" borderId="2" xfId="0" applyFont="1" applyBorder="1">
      <alignment vertical="center"/>
    </xf>
    <xf numFmtId="0" fontId="0" fillId="0" borderId="2" xfId="0" applyBorder="1">
      <alignment vertical="center"/>
    </xf>
    <xf numFmtId="49" fontId="4" fillId="0" borderId="2" xfId="1" applyNumberFormat="1" applyBorder="1">
      <alignment vertical="center"/>
    </xf>
    <xf numFmtId="0" fontId="0" fillId="0" borderId="2" xfId="0" applyBorder="1" applyAlignment="1">
      <alignment vertical="center" wrapText="1"/>
    </xf>
    <xf numFmtId="0" fontId="0" fillId="6" borderId="2" xfId="0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49" fontId="4" fillId="0" borderId="4" xfId="1" applyNumberFormat="1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0" fillId="4" borderId="7" xfId="0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0" fillId="5" borderId="7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2" borderId="9" xfId="0" applyFill="1" applyBorder="1">
      <alignment vertical="center"/>
    </xf>
    <xf numFmtId="42" fontId="0" fillId="2" borderId="1" xfId="0" applyNumberFormat="1" applyFill="1" applyBorder="1">
      <alignment vertical="center"/>
    </xf>
    <xf numFmtId="49" fontId="0" fillId="0" borderId="10" xfId="0" applyNumberFormat="1" applyBorder="1">
      <alignment vertical="center"/>
    </xf>
    <xf numFmtId="0" fontId="0" fillId="2" borderId="11" xfId="0" applyFill="1" applyBorder="1">
      <alignment vertical="center"/>
    </xf>
    <xf numFmtId="49" fontId="0" fillId="0" borderId="12" xfId="0" applyNumberFormat="1" applyBorder="1">
      <alignment vertical="center"/>
    </xf>
    <xf numFmtId="0" fontId="0" fillId="0" borderId="12" xfId="0" applyBorder="1">
      <alignment vertical="center"/>
    </xf>
    <xf numFmtId="14" fontId="0" fillId="0" borderId="12" xfId="0" applyNumberFormat="1" applyBorder="1">
      <alignment vertical="center"/>
    </xf>
    <xf numFmtId="42" fontId="0" fillId="2" borderId="12" xfId="0" applyNumberFormat="1" applyFill="1" applyBorder="1">
      <alignment vertical="center"/>
    </xf>
    <xf numFmtId="14" fontId="0" fillId="2" borderId="12" xfId="0" applyNumberFormat="1" applyFill="1" applyBorder="1">
      <alignment vertical="center"/>
    </xf>
    <xf numFmtId="0" fontId="0" fillId="2" borderId="12" xfId="0" applyFill="1" applyBorder="1">
      <alignment vertical="center"/>
    </xf>
    <xf numFmtId="49" fontId="0" fillId="0" borderId="13" xfId="0" applyNumberFormat="1" applyBorder="1">
      <alignment vertical="center"/>
    </xf>
    <xf numFmtId="0" fontId="0" fillId="0" borderId="2" xfId="0" applyBorder="1" applyAlignment="1"/>
    <xf numFmtId="0" fontId="0" fillId="7" borderId="14" xfId="0" applyFill="1" applyBorder="1" applyAlignment="1"/>
    <xf numFmtId="0" fontId="0" fillId="0" borderId="5" xfId="0" applyBorder="1" applyAlignment="1"/>
    <xf numFmtId="0" fontId="1" fillId="0" borderId="2" xfId="0" applyFont="1" applyBorder="1" applyAlignment="1"/>
    <xf numFmtId="49" fontId="0" fillId="7" borderId="14" xfId="0" applyNumberFormat="1" applyFill="1" applyBorder="1" applyAlignment="1"/>
    <xf numFmtId="0" fontId="0" fillId="7" borderId="14" xfId="0" applyFill="1" applyBorder="1" applyAlignment="1" applyProtection="1">
      <protection locked="0"/>
    </xf>
    <xf numFmtId="49" fontId="0" fillId="7" borderId="14" xfId="0" applyNumberFormat="1" applyFill="1" applyBorder="1" applyAlignment="1" applyProtection="1">
      <protection locked="0"/>
    </xf>
    <xf numFmtId="49" fontId="0" fillId="0" borderId="1" xfId="0" applyNumberFormat="1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14" fontId="0" fillId="0" borderId="1" xfId="0" applyNumberFormat="1" applyBorder="1" applyProtection="1">
      <alignment vertical="center"/>
      <protection locked="0"/>
    </xf>
    <xf numFmtId="42" fontId="0" fillId="0" borderId="5" xfId="0" applyNumberFormat="1" applyBorder="1">
      <alignment vertical="center"/>
    </xf>
    <xf numFmtId="0" fontId="14" fillId="4" borderId="7" xfId="0" applyFont="1" applyFill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6" borderId="2" xfId="0" applyFont="1" applyFill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3" borderId="16" xfId="0" applyFont="1" applyFill="1" applyBorder="1" applyAlignment="1">
      <alignment vertical="center" wrapText="1"/>
    </xf>
    <xf numFmtId="0" fontId="16" fillId="3" borderId="16" xfId="0" applyFont="1" applyFill="1" applyBorder="1" applyAlignment="1">
      <alignment vertical="center" wrapText="1"/>
    </xf>
    <xf numFmtId="0" fontId="19" fillId="4" borderId="16" xfId="0" applyFont="1" applyFill="1" applyBorder="1" applyAlignment="1">
      <alignment vertical="center" wrapText="1"/>
    </xf>
    <xf numFmtId="0" fontId="11" fillId="4" borderId="16" xfId="0" applyFont="1" applyFill="1" applyBorder="1" applyAlignment="1">
      <alignment vertical="center" wrapText="1"/>
    </xf>
    <xf numFmtId="0" fontId="15" fillId="4" borderId="16" xfId="0" applyFont="1" applyFill="1" applyBorder="1" applyAlignment="1">
      <alignment vertical="center" wrapText="1"/>
    </xf>
    <xf numFmtId="0" fontId="15" fillId="5" borderId="16" xfId="0" applyFont="1" applyFill="1" applyBorder="1" applyAlignment="1">
      <alignment vertical="center" wrapText="1"/>
    </xf>
    <xf numFmtId="0" fontId="15" fillId="5" borderId="17" xfId="0" applyFont="1" applyFill="1" applyBorder="1" applyAlignment="1">
      <alignment vertical="center" wrapText="1"/>
    </xf>
    <xf numFmtId="0" fontId="0" fillId="2" borderId="18" xfId="0" applyFill="1" applyBorder="1">
      <alignment vertical="center"/>
    </xf>
    <xf numFmtId="49" fontId="0" fillId="0" borderId="19" xfId="0" applyNumberFormat="1" applyBorder="1" applyProtection="1">
      <alignment vertical="center"/>
      <protection locked="0"/>
    </xf>
    <xf numFmtId="0" fontId="0" fillId="2" borderId="20" xfId="0" applyFill="1" applyBorder="1">
      <alignment vertical="center"/>
    </xf>
    <xf numFmtId="49" fontId="0" fillId="0" borderId="21" xfId="0" applyNumberFormat="1" applyBorder="1" applyProtection="1">
      <alignment vertical="center"/>
      <protection locked="0"/>
    </xf>
    <xf numFmtId="0" fontId="0" fillId="0" borderId="21" xfId="0" applyBorder="1" applyProtection="1">
      <alignment vertical="center"/>
      <protection locked="0"/>
    </xf>
    <xf numFmtId="14" fontId="0" fillId="0" borderId="21" xfId="0" applyNumberFormat="1" applyBorder="1" applyProtection="1">
      <alignment vertical="center"/>
      <protection locked="0"/>
    </xf>
    <xf numFmtId="42" fontId="0" fillId="2" borderId="21" xfId="0" applyNumberFormat="1" applyFill="1" applyBorder="1">
      <alignment vertical="center"/>
    </xf>
    <xf numFmtId="14" fontId="0" fillId="2" borderId="21" xfId="0" applyNumberFormat="1" applyFill="1" applyBorder="1">
      <alignment vertical="center"/>
    </xf>
    <xf numFmtId="0" fontId="0" fillId="2" borderId="21" xfId="0" applyFill="1" applyBorder="1">
      <alignment vertical="center"/>
    </xf>
    <xf numFmtId="49" fontId="0" fillId="0" borderId="22" xfId="0" applyNumberFormat="1" applyBorder="1" applyProtection="1">
      <alignment vertical="center"/>
      <protection locked="0"/>
    </xf>
    <xf numFmtId="0" fontId="0" fillId="0" borderId="0" xfId="0" applyAlignment="1">
      <alignment vertical="center"/>
    </xf>
  </cellXfs>
  <cellStyles count="2">
    <cellStyle name="ハイパーリンク" xfId="1" builtinId="8"/>
    <cellStyle name="標準" xfId="0" builtinId="0"/>
  </cellStyles>
  <dxfs count="14">
    <dxf>
      <fill>
        <patternFill>
          <bgColor theme="1" tint="4.9989318521683403E-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1" tint="4.9989318521683403E-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</xdr:row>
      <xdr:rowOff>95251</xdr:rowOff>
    </xdr:from>
    <xdr:to>
      <xdr:col>11</xdr:col>
      <xdr:colOff>1888672</xdr:colOff>
      <xdr:row>37</xdr:row>
      <xdr:rowOff>219076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BCDB4F2-2577-4F30-A127-BD9DDD8DF026}"/>
            </a:ext>
          </a:extLst>
        </xdr:cNvPr>
        <xdr:cNvSpPr txBox="1"/>
      </xdr:nvSpPr>
      <xdr:spPr>
        <a:xfrm>
          <a:off x="2724150" y="4619626"/>
          <a:ext cx="11632747" cy="5572125"/>
        </a:xfrm>
        <a:prstGeom prst="rect">
          <a:avLst/>
        </a:prstGeom>
        <a:solidFill>
          <a:schemeClr val="accent2">
            <a:lumMod val="40000"/>
            <a:lumOff val="60000"/>
            <a:alpha val="92000"/>
          </a:schemeClr>
        </a:solidFill>
        <a:ln w="349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4000"/>
            <a:t>こちらは入力サンプル用シートです。</a:t>
          </a:r>
          <a:br>
            <a:rPr kumimoji="1" lang="en-US" altLang="ja-JP" sz="4000"/>
          </a:br>
          <a:r>
            <a:rPr kumimoji="1" lang="ja-JP" altLang="en-US" sz="4000"/>
            <a:t>エントリー情報の入力は「入力用」シートをご利用ください。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rifle@riflesports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laws.e-gov.go.jp/data/MinisterialOrdinance/333M50000002016/622865_1/pict/2FH0000007609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8E0B9-DF6F-9A4B-899C-70026F5AC9E7}">
  <sheetPr>
    <tabColor rgb="FFFFFF00"/>
  </sheetPr>
  <dimension ref="A1:AA59"/>
  <sheetViews>
    <sheetView tabSelected="1" zoomScale="40" zoomScaleNormal="40" workbookViewId="0">
      <selection activeCell="L10" sqref="L10"/>
    </sheetView>
  </sheetViews>
  <sheetFormatPr defaultColWidth="11.5625" defaultRowHeight="19.3" x14ac:dyDescent="0.65"/>
  <cols>
    <col min="1" max="1" width="8.6875" style="11" customWidth="1"/>
    <col min="2" max="8" width="11.5625" style="11"/>
    <col min="9" max="9" width="24.875" style="11" customWidth="1"/>
    <col min="10" max="10" width="7.875" style="11" customWidth="1"/>
    <col min="11" max="11" width="13.5625" style="11" customWidth="1"/>
    <col min="12" max="12" width="14.4375" style="11" customWidth="1"/>
    <col min="13" max="13" width="36.125" style="11" customWidth="1"/>
    <col min="14" max="14" width="17.125" style="11" customWidth="1"/>
    <col min="15" max="17" width="11.5625" style="11"/>
    <col min="18" max="18" width="27.5625" style="11" customWidth="1"/>
    <col min="19" max="19" width="11.5625" style="11"/>
    <col min="20" max="20" width="18.75" style="11" customWidth="1"/>
    <col min="21" max="16384" width="11.5625" style="11"/>
  </cols>
  <sheetData>
    <row r="1" spans="1:26" ht="19.75" thickBot="1" x14ac:dyDescent="0.7">
      <c r="A1" s="10" t="str">
        <f>マスタ!A4&amp;" 用 エントリーフォーム"</f>
        <v>2025年度全国センター・ファイア・ピストル射撃競技大会
兼 全国ジュニアスポーツ射撃競技大会 用 エントリーフォーム</v>
      </c>
      <c r="K1" s="38" t="s">
        <v>0</v>
      </c>
      <c r="L1" s="38" t="s">
        <v>1</v>
      </c>
      <c r="M1" s="43"/>
    </row>
    <row r="2" spans="1:26" ht="19.75" thickBot="1" x14ac:dyDescent="0.7">
      <c r="A2" s="38" t="s">
        <v>3</v>
      </c>
      <c r="B2" s="43"/>
      <c r="C2" s="38"/>
      <c r="D2" s="38"/>
      <c r="E2" s="38"/>
      <c r="F2" s="38" t="s">
        <v>4</v>
      </c>
      <c r="G2" s="38" t="s">
        <v>5</v>
      </c>
      <c r="H2" s="43"/>
      <c r="K2" s="38"/>
      <c r="L2" s="38" t="s">
        <v>6</v>
      </c>
      <c r="M2" s="43"/>
    </row>
    <row r="3" spans="1:26" ht="19.75" thickBot="1" x14ac:dyDescent="0.7">
      <c r="A3" s="38"/>
      <c r="B3" s="40"/>
      <c r="C3" s="38"/>
      <c r="D3" s="38"/>
      <c r="E3" s="38"/>
      <c r="F3" s="38"/>
      <c r="G3" s="38" t="s">
        <v>8</v>
      </c>
      <c r="H3" s="44"/>
      <c r="K3" s="38"/>
      <c r="L3" s="38" t="s">
        <v>9</v>
      </c>
      <c r="M3" s="43"/>
    </row>
    <row r="4" spans="1:26" ht="19.75" thickBot="1" x14ac:dyDescent="0.7">
      <c r="A4" s="38"/>
      <c r="B4" s="38"/>
      <c r="C4" s="38"/>
      <c r="D4" s="38"/>
      <c r="E4" s="38"/>
      <c r="F4" s="38"/>
      <c r="G4" s="38" t="s">
        <v>11</v>
      </c>
      <c r="H4" s="43"/>
      <c r="K4" s="38"/>
      <c r="L4" s="38" t="s">
        <v>12</v>
      </c>
      <c r="M4" s="43"/>
    </row>
    <row r="5" spans="1:26" ht="19.75" thickBot="1" x14ac:dyDescent="0.7">
      <c r="K5" s="38"/>
      <c r="L5" s="41" t="s">
        <v>14</v>
      </c>
      <c r="M5" s="43"/>
    </row>
    <row r="6" spans="1:26" x14ac:dyDescent="0.65">
      <c r="J6" s="12"/>
      <c r="K6" s="12"/>
      <c r="L6" s="12"/>
      <c r="X6" s="11" t="s">
        <v>16</v>
      </c>
    </row>
    <row r="7" spans="1:26" ht="19.75" thickBot="1" x14ac:dyDescent="0.7">
      <c r="A7" s="17"/>
      <c r="B7" s="17" t="s">
        <v>17</v>
      </c>
      <c r="C7" s="17"/>
      <c r="D7" s="17"/>
      <c r="E7" s="17"/>
      <c r="F7" s="17"/>
      <c r="G7" s="17"/>
      <c r="H7" s="17"/>
      <c r="I7" s="17"/>
      <c r="J7" s="18"/>
      <c r="K7" s="18"/>
      <c r="L7" s="18"/>
      <c r="M7" s="17" t="s">
        <v>18</v>
      </c>
      <c r="N7" s="17"/>
      <c r="O7" s="17"/>
      <c r="P7" s="17"/>
      <c r="Q7" s="17"/>
      <c r="R7" s="17" t="s">
        <v>19</v>
      </c>
      <c r="S7" s="17"/>
      <c r="T7" s="17"/>
      <c r="U7" s="17"/>
      <c r="V7" s="17"/>
      <c r="X7" s="13" t="s">
        <v>20</v>
      </c>
    </row>
    <row r="8" spans="1:26" s="52" customFormat="1" ht="78.75" customHeight="1" x14ac:dyDescent="0.65">
      <c r="A8" s="53" t="s">
        <v>21</v>
      </c>
      <c r="B8" s="54" t="s">
        <v>22</v>
      </c>
      <c r="C8" s="55" t="s">
        <v>23</v>
      </c>
      <c r="D8" s="54" t="s">
        <v>24</v>
      </c>
      <c r="E8" s="54" t="s">
        <v>25</v>
      </c>
      <c r="F8" s="54" t="s">
        <v>26</v>
      </c>
      <c r="G8" s="54" t="s">
        <v>27</v>
      </c>
      <c r="H8" s="54" t="s">
        <v>28</v>
      </c>
      <c r="I8" s="54" t="s">
        <v>29</v>
      </c>
      <c r="J8" s="54" t="s">
        <v>30</v>
      </c>
      <c r="K8" s="54" t="s">
        <v>31</v>
      </c>
      <c r="L8" s="56" t="s">
        <v>32</v>
      </c>
      <c r="M8" s="57" t="s">
        <v>33</v>
      </c>
      <c r="N8" s="58" t="s">
        <v>34</v>
      </c>
      <c r="O8" s="58" t="s">
        <v>35</v>
      </c>
      <c r="P8" s="58" t="s">
        <v>36</v>
      </c>
      <c r="Q8" s="59" t="s">
        <v>37</v>
      </c>
      <c r="R8" s="59" t="s">
        <v>38</v>
      </c>
      <c r="S8" s="59" t="s">
        <v>39</v>
      </c>
      <c r="T8" s="59" t="s">
        <v>40</v>
      </c>
      <c r="U8" s="60" t="s">
        <v>41</v>
      </c>
      <c r="V8" s="50"/>
      <c r="W8" s="51" t="s">
        <v>42</v>
      </c>
      <c r="X8" s="51" t="s">
        <v>5</v>
      </c>
      <c r="Y8" s="51" t="s">
        <v>43</v>
      </c>
      <c r="Z8" s="51" t="s">
        <v>44</v>
      </c>
    </row>
    <row r="9" spans="1:26" x14ac:dyDescent="0.65">
      <c r="A9" s="61" t="str">
        <f>IF(B9&lt;&gt;"", COUNTA($B$9:B9), "")</f>
        <v/>
      </c>
      <c r="B9" s="45"/>
      <c r="C9" s="46"/>
      <c r="D9" s="46"/>
      <c r="E9" s="46"/>
      <c r="F9" s="46"/>
      <c r="G9" s="46"/>
      <c r="H9" s="47"/>
      <c r="I9" s="46"/>
      <c r="J9" s="46"/>
      <c r="K9" s="46"/>
      <c r="L9" s="46"/>
      <c r="M9" s="46"/>
      <c r="N9" s="28" t="str">
        <f>_xlfn.XLOOKUP(L9,マスタ!$C$3:$C$21,マスタ!$E$3:$E$21,"",0,1)</f>
        <v/>
      </c>
      <c r="O9" s="8" t="str">
        <f>_xlfn.XLOOKUP(L9,マスタ!$C$3:$C$21,マスタ!$G$3:$G$21,"",0,1)</f>
        <v/>
      </c>
      <c r="P9" s="46"/>
      <c r="Q9" s="46"/>
      <c r="R9" s="7" t="str">
        <f t="shared" ref="R9:R40" si="0">IFERROR(DATEDIF(H9, O9, "Y"), "")</f>
        <v/>
      </c>
      <c r="S9" s="7" t="str">
        <f>_xlfn.XLOOKUP(L9,マスタ!$C$3:$C$21,マスタ!$I$3:$I$21,"",0,1)</f>
        <v/>
      </c>
      <c r="T9" s="45"/>
      <c r="U9" s="62"/>
      <c r="V9" s="16"/>
      <c r="W9" s="11" t="str" cm="1">
        <f t="array" ref="W9">IF(COUNTA(B9:B58)=0, "", _xlfn._xlws.FILTER(_xlfn.UNIQUE(B9:B58), (_xlfn.UNIQUE(B9:B58)&lt;&gt;0)*(_xlfn.UNIQUE(B9:B58)&lt;&gt;"")))</f>
        <v/>
      </c>
      <c r="X9" s="11" t="str">
        <f>IF(W9="", "", _xlfn.XLOOKUP(W9,$B$9:$B$58,$C$9:$C$58,"",0,1) &amp; "　" &amp; _xlfn.XLOOKUP(W9,$B$9:$B$58,$D$9:$D$58,"",0,1))</f>
        <v/>
      </c>
      <c r="Y9" s="11" t="str">
        <f>IF(W9="", "", COUNTIF($B$9:$B$58, W9))</f>
        <v/>
      </c>
      <c r="Z9" s="11" t="str">
        <f t="shared" ref="Z9:Z40" si="1">IF(W9="", "", SUMIF($B$9:$B$58, W9, $N$9:$N$58))</f>
        <v/>
      </c>
    </row>
    <row r="10" spans="1:26" x14ac:dyDescent="0.65">
      <c r="A10" s="61" t="str">
        <f>IF(B10&lt;&gt;"", COUNTA($B$9:B10), "")</f>
        <v/>
      </c>
      <c r="B10" s="45"/>
      <c r="C10" s="46"/>
      <c r="D10" s="46"/>
      <c r="E10" s="46"/>
      <c r="F10" s="46"/>
      <c r="G10" s="46"/>
      <c r="H10" s="47"/>
      <c r="I10" s="46"/>
      <c r="J10" s="46"/>
      <c r="K10" s="46"/>
      <c r="L10" s="46"/>
      <c r="M10" s="46"/>
      <c r="N10" s="28" t="str">
        <f>_xlfn.XLOOKUP(L10,マスタ!$C$3:$C$21,マスタ!$E$3:$E$21,"",0,1)</f>
        <v/>
      </c>
      <c r="O10" s="8" t="str">
        <f>_xlfn.XLOOKUP(L10,マスタ!$C$3:$C$21,マスタ!$G$3:$G$21,"",0,1)</f>
        <v/>
      </c>
      <c r="P10" s="46"/>
      <c r="Q10" s="46"/>
      <c r="R10" s="7" t="str">
        <f t="shared" si="0"/>
        <v/>
      </c>
      <c r="S10" s="7" t="str">
        <f>_xlfn.XLOOKUP(L10,マスタ!$C$3:$C$21,マスタ!$I$3:$I$21,"",0,1)</f>
        <v/>
      </c>
      <c r="T10" s="45"/>
      <c r="U10" s="62"/>
      <c r="V10" s="16"/>
      <c r="X10" s="11" t="str">
        <f t="shared" ref="X10:X58" si="2">IF(W10="", "", _xlfn.XLOOKUP(W10,$B$9:$B$58,$C$9:$C$58,"",0,1) &amp; "　" &amp; _xlfn.XLOOKUP(W10,$B$9:$B$58,$D$9:$D$58,"",0,1))</f>
        <v/>
      </c>
      <c r="Y10" s="11" t="str">
        <f>IF(W10="", "", COUNTIF($B$9:$B$58, W10))</f>
        <v/>
      </c>
      <c r="Z10" s="11" t="str">
        <f t="shared" si="1"/>
        <v/>
      </c>
    </row>
    <row r="11" spans="1:26" x14ac:dyDescent="0.65">
      <c r="A11" s="61" t="str">
        <f>IF(B11&lt;&gt;"", COUNTA($B$9:B11), "")</f>
        <v/>
      </c>
      <c r="B11" s="45"/>
      <c r="C11" s="46"/>
      <c r="D11" s="46"/>
      <c r="E11" s="46"/>
      <c r="F11" s="46"/>
      <c r="G11" s="46"/>
      <c r="H11" s="47"/>
      <c r="I11" s="46"/>
      <c r="J11" s="46"/>
      <c r="K11" s="46"/>
      <c r="L11" s="46"/>
      <c r="M11" s="46"/>
      <c r="N11" s="28" t="str">
        <f>_xlfn.XLOOKUP(L11,マスタ!$C$3:$C$21,マスタ!$E$3:$E$21,"",0,1)</f>
        <v/>
      </c>
      <c r="O11" s="8" t="str">
        <f>_xlfn.XLOOKUP(L11,マスタ!$C$3:$C$21,マスタ!$G$3:$G$21,"",0,1)</f>
        <v/>
      </c>
      <c r="P11" s="46"/>
      <c r="Q11" s="46"/>
      <c r="R11" s="7" t="str">
        <f t="shared" si="0"/>
        <v/>
      </c>
      <c r="S11" s="7" t="str">
        <f>_xlfn.XLOOKUP(L11,マスタ!$C$3:$C$21,マスタ!$I$3:$I$21,"",0,1)</f>
        <v/>
      </c>
      <c r="T11" s="45"/>
      <c r="U11" s="62"/>
      <c r="V11" s="16"/>
      <c r="X11" s="11" t="str">
        <f t="shared" si="2"/>
        <v/>
      </c>
      <c r="Y11" s="11" t="str">
        <f t="shared" ref="Y11:Y58" si="3">IF(W11="", "", COUNTIF($B$9:$B$58, W11))</f>
        <v/>
      </c>
      <c r="Z11" s="11" t="str">
        <f t="shared" si="1"/>
        <v/>
      </c>
    </row>
    <row r="12" spans="1:26" x14ac:dyDescent="0.65">
      <c r="A12" s="61" t="str">
        <f>IF(B12&lt;&gt;"", COUNTA($B$9:B12), "")</f>
        <v/>
      </c>
      <c r="B12" s="45"/>
      <c r="C12" s="46"/>
      <c r="D12" s="46"/>
      <c r="E12" s="46"/>
      <c r="F12" s="46"/>
      <c r="G12" s="46"/>
      <c r="H12" s="47"/>
      <c r="I12" s="46"/>
      <c r="J12" s="46"/>
      <c r="K12" s="46"/>
      <c r="L12" s="46"/>
      <c r="M12" s="46"/>
      <c r="N12" s="28" t="str">
        <f>_xlfn.XLOOKUP(L12,マスタ!$C$3:$C$21,マスタ!$E$3:$E$21,"",0,1)</f>
        <v/>
      </c>
      <c r="O12" s="8" t="str">
        <f>_xlfn.XLOOKUP(L12,マスタ!$C$3:$C$21,マスタ!$G$3:$G$21,"",0,1)</f>
        <v/>
      </c>
      <c r="P12" s="46"/>
      <c r="Q12" s="46"/>
      <c r="R12" s="7" t="str">
        <f t="shared" si="0"/>
        <v/>
      </c>
      <c r="S12" s="7" t="str">
        <f>_xlfn.XLOOKUP(L12,マスタ!$C$3:$C$21,マスタ!$I$3:$I$21,"",0,1)</f>
        <v/>
      </c>
      <c r="T12" s="45"/>
      <c r="U12" s="62"/>
      <c r="V12" s="16"/>
      <c r="X12" s="11" t="str">
        <f t="shared" si="2"/>
        <v/>
      </c>
      <c r="Y12" s="11" t="str">
        <f t="shared" si="3"/>
        <v/>
      </c>
      <c r="Z12" s="11" t="str">
        <f t="shared" si="1"/>
        <v/>
      </c>
    </row>
    <row r="13" spans="1:26" x14ac:dyDescent="0.65">
      <c r="A13" s="61" t="str">
        <f>IF(B13&lt;&gt;"", COUNTA($B$9:B13), "")</f>
        <v/>
      </c>
      <c r="B13" s="45"/>
      <c r="C13" s="46"/>
      <c r="D13" s="46"/>
      <c r="E13" s="46"/>
      <c r="F13" s="46"/>
      <c r="G13" s="46"/>
      <c r="H13" s="47"/>
      <c r="I13" s="46"/>
      <c r="J13" s="46"/>
      <c r="K13" s="46"/>
      <c r="L13" s="46"/>
      <c r="M13" s="46"/>
      <c r="N13" s="28" t="str">
        <f>_xlfn.XLOOKUP(L13,マスタ!$C$3:$C$21,マスタ!$E$3:$E$21,"",0,1)</f>
        <v/>
      </c>
      <c r="O13" s="8" t="str">
        <f>_xlfn.XLOOKUP(L13,マスタ!$C$3:$C$21,マスタ!$G$3:$G$21,"",0,1)</f>
        <v/>
      </c>
      <c r="P13" s="46"/>
      <c r="Q13" s="46"/>
      <c r="R13" s="7" t="str">
        <f t="shared" si="0"/>
        <v/>
      </c>
      <c r="S13" s="7" t="str">
        <f>_xlfn.XLOOKUP(L13,マスタ!$C$3:$C$21,マスタ!$I$3:$I$21,"",0,1)</f>
        <v/>
      </c>
      <c r="T13" s="45"/>
      <c r="U13" s="62"/>
      <c r="V13" s="16"/>
      <c r="X13" s="11" t="str">
        <f t="shared" si="2"/>
        <v/>
      </c>
      <c r="Y13" s="11" t="str">
        <f t="shared" si="3"/>
        <v/>
      </c>
      <c r="Z13" s="11" t="str">
        <f t="shared" si="1"/>
        <v/>
      </c>
    </row>
    <row r="14" spans="1:26" x14ac:dyDescent="0.65">
      <c r="A14" s="61" t="str">
        <f>IF(B14&lt;&gt;"", COUNTA($B$9:B14), "")</f>
        <v/>
      </c>
      <c r="B14" s="45"/>
      <c r="C14" s="46"/>
      <c r="D14" s="46"/>
      <c r="E14" s="46" t="str">
        <f t="shared" ref="E14:E58" si="4">PHONETIC(C14)</f>
        <v/>
      </c>
      <c r="F14" s="46" t="str">
        <f t="shared" ref="F14:F58" si="5">PHONETIC(D14)</f>
        <v/>
      </c>
      <c r="G14" s="46"/>
      <c r="H14" s="47"/>
      <c r="I14" s="46"/>
      <c r="J14" s="46"/>
      <c r="K14" s="46"/>
      <c r="L14" s="46"/>
      <c r="M14" s="46"/>
      <c r="N14" s="28" t="str">
        <f>_xlfn.XLOOKUP(L14,マスタ!$C$3:$C$21,マスタ!$E$3:$E$21,"",0,1)</f>
        <v/>
      </c>
      <c r="O14" s="8" t="str">
        <f>_xlfn.XLOOKUP(L14,マスタ!$C$3:$C$21,マスタ!$G$3:$G$21,"",0,1)</f>
        <v/>
      </c>
      <c r="P14" s="46"/>
      <c r="Q14" s="46"/>
      <c r="R14" s="7" t="str">
        <f t="shared" si="0"/>
        <v/>
      </c>
      <c r="S14" s="7" t="str">
        <f>_xlfn.XLOOKUP(L14,マスタ!$C$3:$C$21,マスタ!$I$3:$I$21,"",0,1)</f>
        <v/>
      </c>
      <c r="T14" s="45"/>
      <c r="U14" s="62"/>
      <c r="V14" s="16"/>
      <c r="X14" s="11" t="str">
        <f t="shared" si="2"/>
        <v/>
      </c>
      <c r="Y14" s="11" t="str">
        <f t="shared" si="3"/>
        <v/>
      </c>
      <c r="Z14" s="11" t="str">
        <f t="shared" si="1"/>
        <v/>
      </c>
    </row>
    <row r="15" spans="1:26" x14ac:dyDescent="0.65">
      <c r="A15" s="61" t="str">
        <f>IF(B15&lt;&gt;"", COUNTA($B$9:B15), "")</f>
        <v/>
      </c>
      <c r="B15" s="45"/>
      <c r="C15" s="46"/>
      <c r="D15" s="46"/>
      <c r="E15" s="46" t="str">
        <f t="shared" si="4"/>
        <v/>
      </c>
      <c r="F15" s="46" t="str">
        <f t="shared" si="5"/>
        <v/>
      </c>
      <c r="G15" s="46"/>
      <c r="H15" s="47"/>
      <c r="I15" s="46"/>
      <c r="J15" s="46"/>
      <c r="K15" s="46"/>
      <c r="L15" s="46"/>
      <c r="M15" s="46"/>
      <c r="N15" s="28" t="str">
        <f>_xlfn.XLOOKUP(L15,マスタ!$C$3:$C$21,マスタ!$E$3:$E$21,"",0,1)</f>
        <v/>
      </c>
      <c r="O15" s="8" t="str">
        <f>_xlfn.XLOOKUP(L15,マスタ!$C$3:$C$21,マスタ!$G$3:$G$21,"",0,1)</f>
        <v/>
      </c>
      <c r="P15" s="46"/>
      <c r="Q15" s="46"/>
      <c r="R15" s="7" t="str">
        <f t="shared" si="0"/>
        <v/>
      </c>
      <c r="S15" s="7" t="str">
        <f>_xlfn.XLOOKUP(L15,マスタ!$C$3:$C$21,マスタ!$I$3:$I$21,"",0,1)</f>
        <v/>
      </c>
      <c r="T15" s="45"/>
      <c r="U15" s="62"/>
      <c r="V15" s="16"/>
      <c r="X15" s="11" t="str">
        <f t="shared" si="2"/>
        <v/>
      </c>
      <c r="Y15" s="11" t="str">
        <f t="shared" si="3"/>
        <v/>
      </c>
      <c r="Z15" s="11" t="str">
        <f t="shared" si="1"/>
        <v/>
      </c>
    </row>
    <row r="16" spans="1:26" x14ac:dyDescent="0.65">
      <c r="A16" s="61" t="str">
        <f>IF(B16&lt;&gt;"", COUNTA($B$9:B16), "")</f>
        <v/>
      </c>
      <c r="B16" s="45"/>
      <c r="C16" s="46"/>
      <c r="D16" s="46"/>
      <c r="E16" s="46" t="str">
        <f t="shared" si="4"/>
        <v/>
      </c>
      <c r="F16" s="46" t="str">
        <f t="shared" si="5"/>
        <v/>
      </c>
      <c r="G16" s="46"/>
      <c r="H16" s="47"/>
      <c r="I16" s="46"/>
      <c r="J16" s="46"/>
      <c r="K16" s="46"/>
      <c r="L16" s="46"/>
      <c r="M16" s="46"/>
      <c r="N16" s="28" t="str">
        <f>_xlfn.XLOOKUP(L16,マスタ!$C$3:$C$21,マスタ!$E$3:$E$21,"",0,1)</f>
        <v/>
      </c>
      <c r="O16" s="8" t="str">
        <f>_xlfn.XLOOKUP(L16,マスタ!$C$3:$C$21,マスタ!$G$3:$G$21,"",0,1)</f>
        <v/>
      </c>
      <c r="P16" s="46"/>
      <c r="Q16" s="46"/>
      <c r="R16" s="7" t="str">
        <f t="shared" si="0"/>
        <v/>
      </c>
      <c r="S16" s="7" t="str">
        <f>_xlfn.XLOOKUP(L16,マスタ!$C$3:$C$21,マスタ!$I$3:$I$21,"",0,1)</f>
        <v/>
      </c>
      <c r="T16" s="45"/>
      <c r="U16" s="62"/>
      <c r="V16" s="16"/>
      <c r="X16" s="11" t="str">
        <f t="shared" si="2"/>
        <v/>
      </c>
      <c r="Y16" s="11" t="str">
        <f t="shared" si="3"/>
        <v/>
      </c>
      <c r="Z16" s="11" t="str">
        <f t="shared" si="1"/>
        <v/>
      </c>
    </row>
    <row r="17" spans="1:26" x14ac:dyDescent="0.65">
      <c r="A17" s="61" t="str">
        <f>IF(B17&lt;&gt;"", COUNTA($B$9:B17), "")</f>
        <v/>
      </c>
      <c r="B17" s="45"/>
      <c r="C17" s="46"/>
      <c r="D17" s="46"/>
      <c r="E17" s="46" t="str">
        <f t="shared" si="4"/>
        <v/>
      </c>
      <c r="F17" s="46" t="str">
        <f t="shared" si="5"/>
        <v/>
      </c>
      <c r="G17" s="46"/>
      <c r="H17" s="47"/>
      <c r="I17" s="46"/>
      <c r="J17" s="46"/>
      <c r="K17" s="46"/>
      <c r="L17" s="46"/>
      <c r="M17" s="46"/>
      <c r="N17" s="28" t="str">
        <f>_xlfn.XLOOKUP(L17,マスタ!$C$3:$C$21,マスタ!$E$3:$E$21,"",0,1)</f>
        <v/>
      </c>
      <c r="O17" s="8" t="str">
        <f>_xlfn.XLOOKUP(L17,マスタ!$C$3:$C$21,マスタ!$G$3:$G$21,"",0,1)</f>
        <v/>
      </c>
      <c r="P17" s="46"/>
      <c r="Q17" s="46"/>
      <c r="R17" s="7" t="str">
        <f t="shared" si="0"/>
        <v/>
      </c>
      <c r="S17" s="7" t="str">
        <f>_xlfn.XLOOKUP(L17,マスタ!$C$3:$C$21,マスタ!$I$3:$I$21,"",0,1)</f>
        <v/>
      </c>
      <c r="T17" s="45"/>
      <c r="U17" s="62"/>
      <c r="V17" s="16"/>
      <c r="X17" s="11" t="str">
        <f t="shared" si="2"/>
        <v/>
      </c>
      <c r="Y17" s="11" t="str">
        <f t="shared" si="3"/>
        <v/>
      </c>
      <c r="Z17" s="11" t="str">
        <f t="shared" si="1"/>
        <v/>
      </c>
    </row>
    <row r="18" spans="1:26" x14ac:dyDescent="0.65">
      <c r="A18" s="61" t="str">
        <f>IF(B18&lt;&gt;"", COUNTA($B$9:B18), "")</f>
        <v/>
      </c>
      <c r="B18" s="45"/>
      <c r="C18" s="46"/>
      <c r="D18" s="46"/>
      <c r="E18" s="46" t="str">
        <f t="shared" si="4"/>
        <v/>
      </c>
      <c r="F18" s="46" t="str">
        <f t="shared" si="5"/>
        <v/>
      </c>
      <c r="G18" s="46"/>
      <c r="H18" s="47"/>
      <c r="I18" s="46"/>
      <c r="J18" s="46"/>
      <c r="K18" s="46"/>
      <c r="L18" s="46"/>
      <c r="M18" s="46"/>
      <c r="N18" s="28" t="str">
        <f>_xlfn.XLOOKUP(L18,マスタ!$C$3:$C$21,マスタ!$E$3:$E$21,"",0,1)</f>
        <v/>
      </c>
      <c r="O18" s="8" t="str">
        <f>_xlfn.XLOOKUP(L18,マスタ!$C$3:$C$21,マスタ!$G$3:$G$21,"",0,1)</f>
        <v/>
      </c>
      <c r="P18" s="46"/>
      <c r="Q18" s="46"/>
      <c r="R18" s="7" t="str">
        <f t="shared" si="0"/>
        <v/>
      </c>
      <c r="S18" s="7" t="str">
        <f>_xlfn.XLOOKUP(L18,マスタ!$C$3:$C$21,マスタ!$I$3:$I$21,"",0,1)</f>
        <v/>
      </c>
      <c r="T18" s="45"/>
      <c r="U18" s="62"/>
      <c r="V18" s="16"/>
      <c r="X18" s="11" t="str">
        <f t="shared" si="2"/>
        <v/>
      </c>
      <c r="Y18" s="11" t="str">
        <f t="shared" si="3"/>
        <v/>
      </c>
      <c r="Z18" s="11" t="str">
        <f t="shared" si="1"/>
        <v/>
      </c>
    </row>
    <row r="19" spans="1:26" x14ac:dyDescent="0.65">
      <c r="A19" s="61" t="str">
        <f>IF(B19&lt;&gt;"", COUNTA($B$9:B19), "")</f>
        <v/>
      </c>
      <c r="B19" s="45"/>
      <c r="C19" s="46"/>
      <c r="D19" s="46"/>
      <c r="E19" s="46" t="str">
        <f t="shared" si="4"/>
        <v/>
      </c>
      <c r="F19" s="46" t="str">
        <f t="shared" si="5"/>
        <v/>
      </c>
      <c r="G19" s="46"/>
      <c r="H19" s="47"/>
      <c r="I19" s="46"/>
      <c r="J19" s="46"/>
      <c r="K19" s="46"/>
      <c r="L19" s="46"/>
      <c r="M19" s="46"/>
      <c r="N19" s="28" t="str">
        <f>_xlfn.XLOOKUP(L19,マスタ!$C$3:$C$21,マスタ!$E$3:$E$21,"",0,1)</f>
        <v/>
      </c>
      <c r="O19" s="8" t="str">
        <f>_xlfn.XLOOKUP(L19,マスタ!$C$3:$C$21,マスタ!$G$3:$G$21,"",0,1)</f>
        <v/>
      </c>
      <c r="P19" s="46"/>
      <c r="Q19" s="46"/>
      <c r="R19" s="7" t="str">
        <f t="shared" si="0"/>
        <v/>
      </c>
      <c r="S19" s="7" t="str">
        <f>_xlfn.XLOOKUP(L19,マスタ!$C$3:$C$21,マスタ!$I$3:$I$21,"",0,1)</f>
        <v/>
      </c>
      <c r="T19" s="45"/>
      <c r="U19" s="62"/>
      <c r="V19" s="16"/>
      <c r="X19" s="11" t="str">
        <f t="shared" si="2"/>
        <v/>
      </c>
      <c r="Y19" s="11" t="str">
        <f t="shared" si="3"/>
        <v/>
      </c>
      <c r="Z19" s="11" t="str">
        <f t="shared" si="1"/>
        <v/>
      </c>
    </row>
    <row r="20" spans="1:26" x14ac:dyDescent="0.65">
      <c r="A20" s="61" t="str">
        <f>IF(B20&lt;&gt;"", COUNTA($B$9:B20), "")</f>
        <v/>
      </c>
      <c r="B20" s="45"/>
      <c r="C20" s="46"/>
      <c r="D20" s="46"/>
      <c r="E20" s="46" t="str">
        <f t="shared" si="4"/>
        <v/>
      </c>
      <c r="F20" s="46" t="str">
        <f t="shared" si="5"/>
        <v/>
      </c>
      <c r="G20" s="46"/>
      <c r="H20" s="47"/>
      <c r="I20" s="46"/>
      <c r="J20" s="46"/>
      <c r="K20" s="46"/>
      <c r="L20" s="46"/>
      <c r="M20" s="46"/>
      <c r="N20" s="28" t="str">
        <f>_xlfn.XLOOKUP(L20,マスタ!$C$3:$C$21,マスタ!$E$3:$E$21,"",0,1)</f>
        <v/>
      </c>
      <c r="O20" s="8" t="str">
        <f>_xlfn.XLOOKUP(L20,マスタ!$C$3:$C$21,マスタ!$G$3:$G$21,"",0,1)</f>
        <v/>
      </c>
      <c r="P20" s="46"/>
      <c r="Q20" s="46"/>
      <c r="R20" s="7" t="str">
        <f t="shared" si="0"/>
        <v/>
      </c>
      <c r="S20" s="7" t="str">
        <f>_xlfn.XLOOKUP(L20,マスタ!$C$3:$C$21,マスタ!$I$3:$I$21,"",0,1)</f>
        <v/>
      </c>
      <c r="T20" s="45"/>
      <c r="U20" s="62"/>
      <c r="V20" s="16"/>
      <c r="X20" s="11" t="str">
        <f t="shared" si="2"/>
        <v/>
      </c>
      <c r="Y20" s="11" t="str">
        <f t="shared" si="3"/>
        <v/>
      </c>
      <c r="Z20" s="11" t="str">
        <f t="shared" si="1"/>
        <v/>
      </c>
    </row>
    <row r="21" spans="1:26" x14ac:dyDescent="0.65">
      <c r="A21" s="61" t="str">
        <f>IF(B21&lt;&gt;"", COUNTA($B$9:B21), "")</f>
        <v/>
      </c>
      <c r="B21" s="45"/>
      <c r="C21" s="46"/>
      <c r="D21" s="46"/>
      <c r="E21" s="46" t="str">
        <f t="shared" si="4"/>
        <v/>
      </c>
      <c r="F21" s="46" t="str">
        <f t="shared" si="5"/>
        <v/>
      </c>
      <c r="G21" s="46"/>
      <c r="H21" s="47"/>
      <c r="I21" s="46"/>
      <c r="J21" s="46"/>
      <c r="K21" s="46"/>
      <c r="L21" s="46"/>
      <c r="M21" s="46"/>
      <c r="N21" s="28" t="str">
        <f>_xlfn.XLOOKUP(L21,マスタ!$C$3:$C$21,マスタ!$E$3:$E$21,"",0,1)</f>
        <v/>
      </c>
      <c r="O21" s="8" t="str">
        <f>_xlfn.XLOOKUP(L21,マスタ!$C$3:$C$21,マスタ!$G$3:$G$21,"",0,1)</f>
        <v/>
      </c>
      <c r="P21" s="46"/>
      <c r="Q21" s="46"/>
      <c r="R21" s="7" t="str">
        <f t="shared" si="0"/>
        <v/>
      </c>
      <c r="S21" s="7" t="str">
        <f>_xlfn.XLOOKUP(L21,マスタ!$C$3:$C$21,マスタ!$I$3:$I$21,"",0,1)</f>
        <v/>
      </c>
      <c r="T21" s="45"/>
      <c r="U21" s="62"/>
      <c r="V21" s="16"/>
      <c r="X21" s="11" t="str">
        <f t="shared" si="2"/>
        <v/>
      </c>
      <c r="Y21" s="11" t="str">
        <f t="shared" si="3"/>
        <v/>
      </c>
      <c r="Z21" s="11" t="str">
        <f t="shared" si="1"/>
        <v/>
      </c>
    </row>
    <row r="22" spans="1:26" x14ac:dyDescent="0.65">
      <c r="A22" s="61" t="str">
        <f>IF(B22&lt;&gt;"", COUNTA($B$9:B22), "")</f>
        <v/>
      </c>
      <c r="B22" s="45"/>
      <c r="C22" s="46"/>
      <c r="D22" s="46"/>
      <c r="E22" s="46" t="str">
        <f t="shared" si="4"/>
        <v/>
      </c>
      <c r="F22" s="46" t="str">
        <f t="shared" si="5"/>
        <v/>
      </c>
      <c r="G22" s="46"/>
      <c r="H22" s="47"/>
      <c r="I22" s="46"/>
      <c r="J22" s="46"/>
      <c r="K22" s="46"/>
      <c r="L22" s="46"/>
      <c r="M22" s="46"/>
      <c r="N22" s="28" t="str">
        <f>_xlfn.XLOOKUP(L22,マスタ!$C$3:$C$21,マスタ!$E$3:$E$21,"",0,1)</f>
        <v/>
      </c>
      <c r="O22" s="8" t="str">
        <f>_xlfn.XLOOKUP(L22,マスタ!$C$3:$C$21,マスタ!$G$3:$G$21,"",0,1)</f>
        <v/>
      </c>
      <c r="P22" s="46"/>
      <c r="Q22" s="46"/>
      <c r="R22" s="7" t="str">
        <f t="shared" si="0"/>
        <v/>
      </c>
      <c r="S22" s="7" t="str">
        <f>_xlfn.XLOOKUP(L22,マスタ!$C$3:$C$21,マスタ!$I$3:$I$21,"",0,1)</f>
        <v/>
      </c>
      <c r="T22" s="45"/>
      <c r="U22" s="62"/>
      <c r="V22" s="16"/>
      <c r="X22" s="11" t="str">
        <f t="shared" si="2"/>
        <v/>
      </c>
      <c r="Y22" s="11" t="str">
        <f t="shared" si="3"/>
        <v/>
      </c>
      <c r="Z22" s="11" t="str">
        <f t="shared" si="1"/>
        <v/>
      </c>
    </row>
    <row r="23" spans="1:26" x14ac:dyDescent="0.65">
      <c r="A23" s="61" t="str">
        <f>IF(B23&lt;&gt;"", COUNTA($B$9:B23), "")</f>
        <v/>
      </c>
      <c r="B23" s="45"/>
      <c r="C23" s="46"/>
      <c r="D23" s="46"/>
      <c r="E23" s="46" t="str">
        <f t="shared" si="4"/>
        <v/>
      </c>
      <c r="F23" s="46" t="str">
        <f t="shared" si="5"/>
        <v/>
      </c>
      <c r="G23" s="46"/>
      <c r="H23" s="47"/>
      <c r="I23" s="46"/>
      <c r="J23" s="46"/>
      <c r="K23" s="46"/>
      <c r="L23" s="46"/>
      <c r="M23" s="46"/>
      <c r="N23" s="28" t="str">
        <f>_xlfn.XLOOKUP(L23,マスタ!$C$3:$C$21,マスタ!$E$3:$E$21,"",0,1)</f>
        <v/>
      </c>
      <c r="O23" s="8" t="str">
        <f>_xlfn.XLOOKUP(L23,マスタ!$C$3:$C$21,マスタ!$G$3:$G$21,"",0,1)</f>
        <v/>
      </c>
      <c r="P23" s="46"/>
      <c r="Q23" s="46"/>
      <c r="R23" s="7" t="str">
        <f t="shared" si="0"/>
        <v/>
      </c>
      <c r="S23" s="7" t="str">
        <f>_xlfn.XLOOKUP(L23,マスタ!$C$3:$C$21,マスタ!$I$3:$I$21,"",0,1)</f>
        <v/>
      </c>
      <c r="T23" s="45"/>
      <c r="U23" s="62"/>
      <c r="V23" s="16"/>
      <c r="X23" s="11" t="str">
        <f t="shared" si="2"/>
        <v/>
      </c>
      <c r="Y23" s="11" t="str">
        <f t="shared" si="3"/>
        <v/>
      </c>
      <c r="Z23" s="11" t="str">
        <f t="shared" si="1"/>
        <v/>
      </c>
    </row>
    <row r="24" spans="1:26" x14ac:dyDescent="0.65">
      <c r="A24" s="61" t="str">
        <f>IF(B24&lt;&gt;"", COUNTA($B$9:B24), "")</f>
        <v/>
      </c>
      <c r="B24" s="45"/>
      <c r="C24" s="46"/>
      <c r="D24" s="46"/>
      <c r="E24" s="46" t="str">
        <f t="shared" si="4"/>
        <v/>
      </c>
      <c r="F24" s="46" t="str">
        <f t="shared" si="5"/>
        <v/>
      </c>
      <c r="G24" s="46"/>
      <c r="H24" s="47"/>
      <c r="I24" s="46"/>
      <c r="J24" s="46"/>
      <c r="K24" s="46"/>
      <c r="L24" s="46"/>
      <c r="M24" s="46"/>
      <c r="N24" s="28" t="str">
        <f>_xlfn.XLOOKUP(L24,マスタ!$C$3:$C$21,マスタ!$E$3:$E$21,"",0,1)</f>
        <v/>
      </c>
      <c r="O24" s="8" t="str">
        <f>_xlfn.XLOOKUP(L24,マスタ!$C$3:$C$21,マスタ!$G$3:$G$21,"",0,1)</f>
        <v/>
      </c>
      <c r="P24" s="46"/>
      <c r="Q24" s="46"/>
      <c r="R24" s="7" t="str">
        <f t="shared" si="0"/>
        <v/>
      </c>
      <c r="S24" s="7" t="str">
        <f>_xlfn.XLOOKUP(L24,マスタ!$C$3:$C$21,マスタ!$I$3:$I$21,"",0,1)</f>
        <v/>
      </c>
      <c r="T24" s="45"/>
      <c r="U24" s="62"/>
      <c r="V24" s="16"/>
      <c r="X24" s="11" t="str">
        <f t="shared" si="2"/>
        <v/>
      </c>
      <c r="Y24" s="11" t="str">
        <f t="shared" si="3"/>
        <v/>
      </c>
      <c r="Z24" s="11" t="str">
        <f t="shared" si="1"/>
        <v/>
      </c>
    </row>
    <row r="25" spans="1:26" x14ac:dyDescent="0.65">
      <c r="A25" s="61" t="str">
        <f>IF(B25&lt;&gt;"", COUNTA($B$9:B25), "")</f>
        <v/>
      </c>
      <c r="B25" s="45"/>
      <c r="C25" s="46"/>
      <c r="D25" s="46"/>
      <c r="E25" s="46" t="str">
        <f t="shared" si="4"/>
        <v/>
      </c>
      <c r="F25" s="46" t="str">
        <f t="shared" si="5"/>
        <v/>
      </c>
      <c r="G25" s="46"/>
      <c r="H25" s="47"/>
      <c r="I25" s="46"/>
      <c r="J25" s="46"/>
      <c r="K25" s="46"/>
      <c r="L25" s="46"/>
      <c r="M25" s="46"/>
      <c r="N25" s="28" t="str">
        <f>_xlfn.XLOOKUP(L25,マスタ!$C$3:$C$21,マスタ!$E$3:$E$21,"",0,1)</f>
        <v/>
      </c>
      <c r="O25" s="8" t="str">
        <f>_xlfn.XLOOKUP(L25,マスタ!$C$3:$C$21,マスタ!$G$3:$G$21,"",0,1)</f>
        <v/>
      </c>
      <c r="P25" s="46"/>
      <c r="Q25" s="46"/>
      <c r="R25" s="7" t="str">
        <f t="shared" si="0"/>
        <v/>
      </c>
      <c r="S25" s="7" t="str">
        <f>_xlfn.XLOOKUP(L25,マスタ!$C$3:$C$21,マスタ!$I$3:$I$21,"",0,1)</f>
        <v/>
      </c>
      <c r="T25" s="45"/>
      <c r="U25" s="62"/>
      <c r="V25" s="16"/>
      <c r="X25" s="11" t="str">
        <f t="shared" si="2"/>
        <v/>
      </c>
      <c r="Y25" s="11" t="str">
        <f t="shared" si="3"/>
        <v/>
      </c>
      <c r="Z25" s="11" t="str">
        <f t="shared" si="1"/>
        <v/>
      </c>
    </row>
    <row r="26" spans="1:26" x14ac:dyDescent="0.65">
      <c r="A26" s="61" t="str">
        <f>IF(B26&lt;&gt;"", COUNTA($B$9:B26), "")</f>
        <v/>
      </c>
      <c r="B26" s="45"/>
      <c r="C26" s="46"/>
      <c r="D26" s="46"/>
      <c r="E26" s="46" t="str">
        <f t="shared" si="4"/>
        <v/>
      </c>
      <c r="F26" s="46" t="str">
        <f t="shared" si="5"/>
        <v/>
      </c>
      <c r="G26" s="46"/>
      <c r="H26" s="47"/>
      <c r="I26" s="46"/>
      <c r="J26" s="46"/>
      <c r="K26" s="46"/>
      <c r="L26" s="46"/>
      <c r="M26" s="46"/>
      <c r="N26" s="28" t="str">
        <f>_xlfn.XLOOKUP(L26,マスタ!$C$3:$C$21,マスタ!$E$3:$E$21,"",0,1)</f>
        <v/>
      </c>
      <c r="O26" s="8" t="str">
        <f>_xlfn.XLOOKUP(L26,マスタ!$C$3:$C$21,マスタ!$G$3:$G$21,"",0,1)</f>
        <v/>
      </c>
      <c r="P26" s="46"/>
      <c r="Q26" s="46"/>
      <c r="R26" s="7" t="str">
        <f t="shared" si="0"/>
        <v/>
      </c>
      <c r="S26" s="7" t="str">
        <f>_xlfn.XLOOKUP(L26,マスタ!$C$3:$C$21,マスタ!$I$3:$I$21,"",0,1)</f>
        <v/>
      </c>
      <c r="T26" s="45"/>
      <c r="U26" s="62"/>
      <c r="V26" s="16"/>
      <c r="X26" s="11" t="str">
        <f t="shared" si="2"/>
        <v/>
      </c>
      <c r="Y26" s="11" t="str">
        <f t="shared" si="3"/>
        <v/>
      </c>
      <c r="Z26" s="11" t="str">
        <f t="shared" si="1"/>
        <v/>
      </c>
    </row>
    <row r="27" spans="1:26" x14ac:dyDescent="0.65">
      <c r="A27" s="61" t="str">
        <f>IF(B27&lt;&gt;"", COUNTA($B$9:B27), "")</f>
        <v/>
      </c>
      <c r="B27" s="45"/>
      <c r="C27" s="46"/>
      <c r="D27" s="46"/>
      <c r="E27" s="46" t="str">
        <f t="shared" si="4"/>
        <v/>
      </c>
      <c r="F27" s="46" t="str">
        <f t="shared" si="5"/>
        <v/>
      </c>
      <c r="G27" s="46"/>
      <c r="H27" s="47"/>
      <c r="I27" s="46"/>
      <c r="J27" s="46"/>
      <c r="K27" s="46"/>
      <c r="L27" s="46"/>
      <c r="M27" s="46"/>
      <c r="N27" s="28" t="str">
        <f>_xlfn.XLOOKUP(L27,マスタ!$C$3:$C$21,マスタ!$E$3:$E$21,"",0,1)</f>
        <v/>
      </c>
      <c r="O27" s="8" t="str">
        <f>_xlfn.XLOOKUP(L27,マスタ!$C$3:$C$21,マスタ!$G$3:$G$21,"",0,1)</f>
        <v/>
      </c>
      <c r="P27" s="46"/>
      <c r="Q27" s="46"/>
      <c r="R27" s="7" t="str">
        <f t="shared" si="0"/>
        <v/>
      </c>
      <c r="S27" s="7" t="str">
        <f>_xlfn.XLOOKUP(L27,マスタ!$C$3:$C$21,マスタ!$I$3:$I$21,"",0,1)</f>
        <v/>
      </c>
      <c r="T27" s="45"/>
      <c r="U27" s="62"/>
      <c r="V27" s="16"/>
      <c r="X27" s="11" t="str">
        <f t="shared" si="2"/>
        <v/>
      </c>
      <c r="Y27" s="11" t="str">
        <f t="shared" si="3"/>
        <v/>
      </c>
      <c r="Z27" s="11" t="str">
        <f t="shared" si="1"/>
        <v/>
      </c>
    </row>
    <row r="28" spans="1:26" x14ac:dyDescent="0.65">
      <c r="A28" s="61" t="str">
        <f>IF(B28&lt;&gt;"", COUNTA($B$9:B28), "")</f>
        <v/>
      </c>
      <c r="B28" s="45"/>
      <c r="C28" s="46"/>
      <c r="D28" s="46"/>
      <c r="E28" s="46" t="str">
        <f t="shared" si="4"/>
        <v/>
      </c>
      <c r="F28" s="46" t="str">
        <f t="shared" si="5"/>
        <v/>
      </c>
      <c r="G28" s="46"/>
      <c r="H28" s="47"/>
      <c r="I28" s="46"/>
      <c r="J28" s="46"/>
      <c r="K28" s="46"/>
      <c r="L28" s="46"/>
      <c r="M28" s="46"/>
      <c r="N28" s="28" t="str">
        <f>_xlfn.XLOOKUP(L28,マスタ!$C$3:$C$21,マスタ!$E$3:$E$21,"",0,1)</f>
        <v/>
      </c>
      <c r="O28" s="8" t="str">
        <f>_xlfn.XLOOKUP(L28,マスタ!$C$3:$C$21,マスタ!$G$3:$G$21,"",0,1)</f>
        <v/>
      </c>
      <c r="P28" s="46"/>
      <c r="Q28" s="46"/>
      <c r="R28" s="7" t="str">
        <f t="shared" si="0"/>
        <v/>
      </c>
      <c r="S28" s="7" t="str">
        <f>_xlfn.XLOOKUP(L28,マスタ!$C$3:$C$21,マスタ!$I$3:$I$21,"",0,1)</f>
        <v/>
      </c>
      <c r="T28" s="45"/>
      <c r="U28" s="62"/>
      <c r="V28" s="16"/>
      <c r="X28" s="11" t="str">
        <f t="shared" si="2"/>
        <v/>
      </c>
      <c r="Y28" s="11" t="str">
        <f t="shared" si="3"/>
        <v/>
      </c>
      <c r="Z28" s="11" t="str">
        <f t="shared" si="1"/>
        <v/>
      </c>
    </row>
    <row r="29" spans="1:26" x14ac:dyDescent="0.65">
      <c r="A29" s="61" t="str">
        <f>IF(B29&lt;&gt;"", COUNTA($B$9:B29), "")</f>
        <v/>
      </c>
      <c r="B29" s="45"/>
      <c r="C29" s="46"/>
      <c r="D29" s="46"/>
      <c r="E29" s="46" t="str">
        <f t="shared" si="4"/>
        <v/>
      </c>
      <c r="F29" s="46" t="str">
        <f t="shared" si="5"/>
        <v/>
      </c>
      <c r="G29" s="46"/>
      <c r="H29" s="47"/>
      <c r="I29" s="46"/>
      <c r="J29" s="46"/>
      <c r="K29" s="46"/>
      <c r="L29" s="46"/>
      <c r="M29" s="46"/>
      <c r="N29" s="28" t="str">
        <f>_xlfn.XLOOKUP(L29,マスタ!$C$3:$C$21,マスタ!$E$3:$E$21,"",0,1)</f>
        <v/>
      </c>
      <c r="O29" s="8" t="str">
        <f>_xlfn.XLOOKUP(L29,マスタ!$C$3:$C$21,マスタ!$G$3:$G$21,"",0,1)</f>
        <v/>
      </c>
      <c r="P29" s="46"/>
      <c r="Q29" s="46"/>
      <c r="R29" s="7" t="str">
        <f t="shared" si="0"/>
        <v/>
      </c>
      <c r="S29" s="7" t="str">
        <f>_xlfn.XLOOKUP(L29,マスタ!$C$3:$C$21,マスタ!$I$3:$I$21,"",0,1)</f>
        <v/>
      </c>
      <c r="T29" s="45"/>
      <c r="U29" s="62"/>
      <c r="V29" s="16"/>
      <c r="X29" s="11" t="str">
        <f t="shared" si="2"/>
        <v/>
      </c>
      <c r="Y29" s="11" t="str">
        <f t="shared" si="3"/>
        <v/>
      </c>
      <c r="Z29" s="11" t="str">
        <f t="shared" si="1"/>
        <v/>
      </c>
    </row>
    <row r="30" spans="1:26" x14ac:dyDescent="0.65">
      <c r="A30" s="61" t="str">
        <f>IF(B30&lt;&gt;"", COUNTA($B$9:B30), "")</f>
        <v/>
      </c>
      <c r="B30" s="45"/>
      <c r="C30" s="46"/>
      <c r="D30" s="46"/>
      <c r="E30" s="46" t="str">
        <f t="shared" si="4"/>
        <v/>
      </c>
      <c r="F30" s="46" t="str">
        <f t="shared" si="5"/>
        <v/>
      </c>
      <c r="G30" s="46"/>
      <c r="H30" s="47"/>
      <c r="I30" s="46"/>
      <c r="J30" s="46"/>
      <c r="K30" s="46"/>
      <c r="L30" s="46"/>
      <c r="M30" s="46"/>
      <c r="N30" s="28" t="str">
        <f>_xlfn.XLOOKUP(L30,マスタ!$C$3:$C$21,マスタ!$E$3:$E$21,"",0,1)</f>
        <v/>
      </c>
      <c r="O30" s="8" t="str">
        <f>_xlfn.XLOOKUP(L30,マスタ!$C$3:$C$21,マスタ!$G$3:$G$21,"",0,1)</f>
        <v/>
      </c>
      <c r="P30" s="46"/>
      <c r="Q30" s="46"/>
      <c r="R30" s="7" t="str">
        <f t="shared" si="0"/>
        <v/>
      </c>
      <c r="S30" s="7" t="str">
        <f>_xlfn.XLOOKUP(L30,マスタ!$C$3:$C$21,マスタ!$I$3:$I$21,"",0,1)</f>
        <v/>
      </c>
      <c r="T30" s="45"/>
      <c r="U30" s="62"/>
      <c r="V30" s="16"/>
      <c r="X30" s="11" t="str">
        <f t="shared" si="2"/>
        <v/>
      </c>
      <c r="Y30" s="11" t="str">
        <f t="shared" si="3"/>
        <v/>
      </c>
      <c r="Z30" s="11" t="str">
        <f t="shared" si="1"/>
        <v/>
      </c>
    </row>
    <row r="31" spans="1:26" x14ac:dyDescent="0.65">
      <c r="A31" s="61" t="str">
        <f>IF(B31&lt;&gt;"", COUNTA($B$9:B31), "")</f>
        <v/>
      </c>
      <c r="B31" s="45"/>
      <c r="C31" s="46"/>
      <c r="D31" s="46"/>
      <c r="E31" s="46" t="str">
        <f t="shared" si="4"/>
        <v/>
      </c>
      <c r="F31" s="46" t="str">
        <f t="shared" si="5"/>
        <v/>
      </c>
      <c r="G31" s="46"/>
      <c r="H31" s="47"/>
      <c r="I31" s="46"/>
      <c r="J31" s="46"/>
      <c r="K31" s="46"/>
      <c r="L31" s="46"/>
      <c r="M31" s="46"/>
      <c r="N31" s="28" t="str">
        <f>_xlfn.XLOOKUP(L31,マスタ!$C$3:$C$21,マスタ!$E$3:$E$21,"",0,1)</f>
        <v/>
      </c>
      <c r="O31" s="8" t="str">
        <f>_xlfn.XLOOKUP(L31,マスタ!$C$3:$C$21,マスタ!$G$3:$G$21,"",0,1)</f>
        <v/>
      </c>
      <c r="P31" s="46"/>
      <c r="Q31" s="46"/>
      <c r="R31" s="7" t="str">
        <f t="shared" si="0"/>
        <v/>
      </c>
      <c r="S31" s="7" t="str">
        <f>_xlfn.XLOOKUP(L31,マスタ!$C$3:$C$21,マスタ!$I$3:$I$21,"",0,1)</f>
        <v/>
      </c>
      <c r="T31" s="45"/>
      <c r="U31" s="62"/>
      <c r="V31" s="16"/>
      <c r="X31" s="11" t="str">
        <f t="shared" si="2"/>
        <v/>
      </c>
      <c r="Y31" s="11" t="str">
        <f t="shared" si="3"/>
        <v/>
      </c>
      <c r="Z31" s="11" t="str">
        <f t="shared" si="1"/>
        <v/>
      </c>
    </row>
    <row r="32" spans="1:26" x14ac:dyDescent="0.65">
      <c r="A32" s="61" t="str">
        <f>IF(B32&lt;&gt;"", COUNTA($B$9:B32), "")</f>
        <v/>
      </c>
      <c r="B32" s="45"/>
      <c r="C32" s="46"/>
      <c r="D32" s="46"/>
      <c r="E32" s="46" t="str">
        <f t="shared" si="4"/>
        <v/>
      </c>
      <c r="F32" s="46" t="str">
        <f t="shared" si="5"/>
        <v/>
      </c>
      <c r="G32" s="46"/>
      <c r="H32" s="47"/>
      <c r="I32" s="46"/>
      <c r="J32" s="46"/>
      <c r="K32" s="46"/>
      <c r="L32" s="46"/>
      <c r="M32" s="46"/>
      <c r="N32" s="28" t="str">
        <f>_xlfn.XLOOKUP(L32,マスタ!$C$3:$C$21,マスタ!$E$3:$E$21,"",0,1)</f>
        <v/>
      </c>
      <c r="O32" s="8" t="str">
        <f>_xlfn.XLOOKUP(L32,マスタ!$C$3:$C$21,マスタ!$G$3:$G$21,"",0,1)</f>
        <v/>
      </c>
      <c r="P32" s="46"/>
      <c r="Q32" s="46"/>
      <c r="R32" s="7" t="str">
        <f t="shared" si="0"/>
        <v/>
      </c>
      <c r="S32" s="7" t="str">
        <f>_xlfn.XLOOKUP(L32,マスタ!$C$3:$C$21,マスタ!$I$3:$I$21,"",0,1)</f>
        <v/>
      </c>
      <c r="T32" s="45"/>
      <c r="U32" s="62"/>
      <c r="V32" s="16"/>
      <c r="X32" s="11" t="str">
        <f t="shared" si="2"/>
        <v/>
      </c>
      <c r="Y32" s="11" t="str">
        <f t="shared" si="3"/>
        <v/>
      </c>
      <c r="Z32" s="11" t="str">
        <f t="shared" si="1"/>
        <v/>
      </c>
    </row>
    <row r="33" spans="1:26" x14ac:dyDescent="0.65">
      <c r="A33" s="61" t="str">
        <f>IF(B33&lt;&gt;"", COUNTA($B$9:B33), "")</f>
        <v/>
      </c>
      <c r="B33" s="45"/>
      <c r="C33" s="46"/>
      <c r="D33" s="46"/>
      <c r="E33" s="46" t="str">
        <f t="shared" si="4"/>
        <v/>
      </c>
      <c r="F33" s="46" t="str">
        <f t="shared" si="5"/>
        <v/>
      </c>
      <c r="G33" s="46"/>
      <c r="H33" s="47"/>
      <c r="I33" s="46"/>
      <c r="J33" s="46"/>
      <c r="K33" s="46"/>
      <c r="L33" s="46"/>
      <c r="M33" s="46"/>
      <c r="N33" s="28" t="str">
        <f>_xlfn.XLOOKUP(L33,マスタ!$C$3:$C$21,マスタ!$E$3:$E$21,"",0,1)</f>
        <v/>
      </c>
      <c r="O33" s="8" t="str">
        <f>_xlfn.XLOOKUP(L33,マスタ!$C$3:$C$21,マスタ!$G$3:$G$21,"",0,1)</f>
        <v/>
      </c>
      <c r="P33" s="46"/>
      <c r="Q33" s="46"/>
      <c r="R33" s="7" t="str">
        <f t="shared" si="0"/>
        <v/>
      </c>
      <c r="S33" s="7" t="str">
        <f>_xlfn.XLOOKUP(L33,マスタ!$C$3:$C$21,マスタ!$I$3:$I$21,"",0,1)</f>
        <v/>
      </c>
      <c r="T33" s="45"/>
      <c r="U33" s="62"/>
      <c r="V33" s="16"/>
      <c r="X33" s="11" t="str">
        <f t="shared" si="2"/>
        <v/>
      </c>
      <c r="Y33" s="11" t="str">
        <f t="shared" si="3"/>
        <v/>
      </c>
      <c r="Z33" s="11" t="str">
        <f t="shared" si="1"/>
        <v/>
      </c>
    </row>
    <row r="34" spans="1:26" x14ac:dyDescent="0.65">
      <c r="A34" s="61" t="str">
        <f>IF(B34&lt;&gt;"", COUNTA($B$9:B34), "")</f>
        <v/>
      </c>
      <c r="B34" s="45"/>
      <c r="C34" s="46"/>
      <c r="D34" s="46"/>
      <c r="E34" s="46" t="str">
        <f t="shared" si="4"/>
        <v/>
      </c>
      <c r="F34" s="46" t="str">
        <f t="shared" si="5"/>
        <v/>
      </c>
      <c r="G34" s="46"/>
      <c r="H34" s="47"/>
      <c r="I34" s="46"/>
      <c r="J34" s="46"/>
      <c r="K34" s="46"/>
      <c r="L34" s="46"/>
      <c r="M34" s="46"/>
      <c r="N34" s="28" t="str">
        <f>_xlfn.XLOOKUP(L34,マスタ!$C$3:$C$21,マスタ!$E$3:$E$21,"",0,1)</f>
        <v/>
      </c>
      <c r="O34" s="8" t="str">
        <f>_xlfn.XLOOKUP(L34,マスタ!$C$3:$C$21,マスタ!$G$3:$G$21,"",0,1)</f>
        <v/>
      </c>
      <c r="P34" s="46"/>
      <c r="Q34" s="46"/>
      <c r="R34" s="7" t="str">
        <f t="shared" si="0"/>
        <v/>
      </c>
      <c r="S34" s="7" t="str">
        <f>_xlfn.XLOOKUP(L34,マスタ!$C$3:$C$21,マスタ!$I$3:$I$21,"",0,1)</f>
        <v/>
      </c>
      <c r="T34" s="45"/>
      <c r="U34" s="62"/>
      <c r="V34" s="16"/>
      <c r="X34" s="11" t="str">
        <f t="shared" si="2"/>
        <v/>
      </c>
      <c r="Y34" s="11" t="str">
        <f t="shared" si="3"/>
        <v/>
      </c>
      <c r="Z34" s="11" t="str">
        <f t="shared" si="1"/>
        <v/>
      </c>
    </row>
    <row r="35" spans="1:26" x14ac:dyDescent="0.65">
      <c r="A35" s="61" t="str">
        <f>IF(B35&lt;&gt;"", COUNTA($B$9:B35), "")</f>
        <v/>
      </c>
      <c r="B35" s="45"/>
      <c r="C35" s="46"/>
      <c r="D35" s="46"/>
      <c r="E35" s="46" t="str">
        <f t="shared" si="4"/>
        <v/>
      </c>
      <c r="F35" s="46" t="str">
        <f t="shared" si="5"/>
        <v/>
      </c>
      <c r="G35" s="46"/>
      <c r="H35" s="47"/>
      <c r="I35" s="46"/>
      <c r="J35" s="46"/>
      <c r="K35" s="46"/>
      <c r="L35" s="46"/>
      <c r="M35" s="46"/>
      <c r="N35" s="28" t="str">
        <f>_xlfn.XLOOKUP(L35,マスタ!$C$3:$C$21,マスタ!$E$3:$E$21,"",0,1)</f>
        <v/>
      </c>
      <c r="O35" s="8" t="str">
        <f>_xlfn.XLOOKUP(L35,マスタ!$C$3:$C$21,マスタ!$G$3:$G$21,"",0,1)</f>
        <v/>
      </c>
      <c r="P35" s="46"/>
      <c r="Q35" s="46"/>
      <c r="R35" s="7" t="str">
        <f t="shared" si="0"/>
        <v/>
      </c>
      <c r="S35" s="7" t="str">
        <f>_xlfn.XLOOKUP(L35,マスタ!$C$3:$C$21,マスタ!$I$3:$I$21,"",0,1)</f>
        <v/>
      </c>
      <c r="T35" s="45"/>
      <c r="U35" s="62"/>
      <c r="V35" s="16"/>
      <c r="X35" s="11" t="str">
        <f t="shared" si="2"/>
        <v/>
      </c>
      <c r="Y35" s="11" t="str">
        <f t="shared" si="3"/>
        <v/>
      </c>
      <c r="Z35" s="11" t="str">
        <f t="shared" si="1"/>
        <v/>
      </c>
    </row>
    <row r="36" spans="1:26" x14ac:dyDescent="0.65">
      <c r="A36" s="61" t="str">
        <f>IF(B36&lt;&gt;"", COUNTA($B$9:B36), "")</f>
        <v/>
      </c>
      <c r="B36" s="45"/>
      <c r="C36" s="46"/>
      <c r="D36" s="46"/>
      <c r="E36" s="46" t="str">
        <f t="shared" si="4"/>
        <v/>
      </c>
      <c r="F36" s="46" t="str">
        <f t="shared" si="5"/>
        <v/>
      </c>
      <c r="G36" s="46"/>
      <c r="H36" s="47"/>
      <c r="I36" s="46"/>
      <c r="J36" s="46"/>
      <c r="K36" s="46"/>
      <c r="L36" s="46"/>
      <c r="M36" s="46"/>
      <c r="N36" s="28" t="str">
        <f>_xlfn.XLOOKUP(L36,マスタ!$C$3:$C$21,マスタ!$E$3:$E$21,"",0,1)</f>
        <v/>
      </c>
      <c r="O36" s="8" t="str">
        <f>_xlfn.XLOOKUP(L36,マスタ!$C$3:$C$21,マスタ!$G$3:$G$21,"",0,1)</f>
        <v/>
      </c>
      <c r="P36" s="46"/>
      <c r="Q36" s="46"/>
      <c r="R36" s="7" t="str">
        <f t="shared" si="0"/>
        <v/>
      </c>
      <c r="S36" s="7" t="str">
        <f>_xlfn.XLOOKUP(L36,マスタ!$C$3:$C$21,マスタ!$I$3:$I$21,"",0,1)</f>
        <v/>
      </c>
      <c r="T36" s="45"/>
      <c r="U36" s="62"/>
      <c r="V36" s="16"/>
      <c r="X36" s="11" t="str">
        <f t="shared" si="2"/>
        <v/>
      </c>
      <c r="Y36" s="11" t="str">
        <f t="shared" si="3"/>
        <v/>
      </c>
      <c r="Z36" s="11" t="str">
        <f t="shared" si="1"/>
        <v/>
      </c>
    </row>
    <row r="37" spans="1:26" x14ac:dyDescent="0.65">
      <c r="A37" s="61" t="str">
        <f>IF(B37&lt;&gt;"", COUNTA($B$9:B37), "")</f>
        <v/>
      </c>
      <c r="B37" s="45"/>
      <c r="C37" s="46"/>
      <c r="D37" s="46"/>
      <c r="E37" s="46" t="str">
        <f t="shared" si="4"/>
        <v/>
      </c>
      <c r="F37" s="46" t="str">
        <f t="shared" si="5"/>
        <v/>
      </c>
      <c r="G37" s="46"/>
      <c r="H37" s="47"/>
      <c r="I37" s="46"/>
      <c r="J37" s="46"/>
      <c r="K37" s="46"/>
      <c r="L37" s="46"/>
      <c r="M37" s="46"/>
      <c r="N37" s="28" t="str">
        <f>_xlfn.XLOOKUP(L37,マスタ!$C$3:$C$21,マスタ!$E$3:$E$21,"",0,1)</f>
        <v/>
      </c>
      <c r="O37" s="8" t="str">
        <f>_xlfn.XLOOKUP(L37,マスタ!$C$3:$C$21,マスタ!$G$3:$G$21,"",0,1)</f>
        <v/>
      </c>
      <c r="P37" s="46"/>
      <c r="Q37" s="46"/>
      <c r="R37" s="7" t="str">
        <f t="shared" si="0"/>
        <v/>
      </c>
      <c r="S37" s="7" t="str">
        <f>_xlfn.XLOOKUP(L37,マスタ!$C$3:$C$21,マスタ!$I$3:$I$21,"",0,1)</f>
        <v/>
      </c>
      <c r="T37" s="45"/>
      <c r="U37" s="62"/>
      <c r="V37" s="16"/>
      <c r="X37" s="11" t="str">
        <f t="shared" si="2"/>
        <v/>
      </c>
      <c r="Y37" s="11" t="str">
        <f t="shared" si="3"/>
        <v/>
      </c>
      <c r="Z37" s="11" t="str">
        <f t="shared" si="1"/>
        <v/>
      </c>
    </row>
    <row r="38" spans="1:26" x14ac:dyDescent="0.65">
      <c r="A38" s="61" t="str">
        <f>IF(B38&lt;&gt;"", COUNTA($B$9:B38), "")</f>
        <v/>
      </c>
      <c r="B38" s="45"/>
      <c r="C38" s="46"/>
      <c r="D38" s="46"/>
      <c r="E38" s="46" t="str">
        <f t="shared" si="4"/>
        <v/>
      </c>
      <c r="F38" s="46" t="str">
        <f t="shared" si="5"/>
        <v/>
      </c>
      <c r="G38" s="46"/>
      <c r="H38" s="47"/>
      <c r="I38" s="46"/>
      <c r="J38" s="46"/>
      <c r="K38" s="46"/>
      <c r="L38" s="46"/>
      <c r="M38" s="46"/>
      <c r="N38" s="28" t="str">
        <f>_xlfn.XLOOKUP(L38,マスタ!$C$3:$C$21,マスタ!$E$3:$E$21,"",0,1)</f>
        <v/>
      </c>
      <c r="O38" s="8" t="str">
        <f>_xlfn.XLOOKUP(L38,マスタ!$C$3:$C$21,マスタ!$G$3:$G$21,"",0,1)</f>
        <v/>
      </c>
      <c r="P38" s="46"/>
      <c r="Q38" s="46"/>
      <c r="R38" s="7" t="str">
        <f t="shared" si="0"/>
        <v/>
      </c>
      <c r="S38" s="7" t="str">
        <f>_xlfn.XLOOKUP(L38,マスタ!$C$3:$C$21,マスタ!$I$3:$I$21,"",0,1)</f>
        <v/>
      </c>
      <c r="T38" s="45"/>
      <c r="U38" s="62"/>
      <c r="V38" s="16"/>
      <c r="X38" s="11" t="str">
        <f t="shared" si="2"/>
        <v/>
      </c>
      <c r="Y38" s="11" t="str">
        <f t="shared" si="3"/>
        <v/>
      </c>
      <c r="Z38" s="11" t="str">
        <f t="shared" si="1"/>
        <v/>
      </c>
    </row>
    <row r="39" spans="1:26" x14ac:dyDescent="0.65">
      <c r="A39" s="61" t="str">
        <f>IF(B39&lt;&gt;"", COUNTA($B$9:B39), "")</f>
        <v/>
      </c>
      <c r="B39" s="45"/>
      <c r="C39" s="46"/>
      <c r="D39" s="46"/>
      <c r="E39" s="46" t="str">
        <f t="shared" si="4"/>
        <v/>
      </c>
      <c r="F39" s="46" t="str">
        <f t="shared" si="5"/>
        <v/>
      </c>
      <c r="G39" s="46"/>
      <c r="H39" s="47"/>
      <c r="I39" s="46"/>
      <c r="J39" s="46"/>
      <c r="K39" s="46"/>
      <c r="L39" s="46"/>
      <c r="M39" s="46"/>
      <c r="N39" s="28" t="str">
        <f>_xlfn.XLOOKUP(L39,マスタ!$C$3:$C$21,マスタ!$E$3:$E$21,"",0,1)</f>
        <v/>
      </c>
      <c r="O39" s="8" t="str">
        <f>_xlfn.XLOOKUP(L39,マスタ!$C$3:$C$21,マスタ!$G$3:$G$21,"",0,1)</f>
        <v/>
      </c>
      <c r="P39" s="46"/>
      <c r="Q39" s="46"/>
      <c r="R39" s="7" t="str">
        <f t="shared" si="0"/>
        <v/>
      </c>
      <c r="S39" s="7" t="str">
        <f>_xlfn.XLOOKUP(L39,マスタ!$C$3:$C$21,マスタ!$I$3:$I$21,"",0,1)</f>
        <v/>
      </c>
      <c r="T39" s="45"/>
      <c r="U39" s="62"/>
      <c r="V39" s="16"/>
      <c r="X39" s="11" t="str">
        <f t="shared" si="2"/>
        <v/>
      </c>
      <c r="Y39" s="11" t="str">
        <f t="shared" si="3"/>
        <v/>
      </c>
      <c r="Z39" s="11" t="str">
        <f t="shared" si="1"/>
        <v/>
      </c>
    </row>
    <row r="40" spans="1:26" x14ac:dyDescent="0.65">
      <c r="A40" s="61" t="str">
        <f>IF(B40&lt;&gt;"", COUNTA($B$9:B40), "")</f>
        <v/>
      </c>
      <c r="B40" s="45"/>
      <c r="C40" s="46"/>
      <c r="D40" s="46"/>
      <c r="E40" s="46" t="str">
        <f t="shared" si="4"/>
        <v/>
      </c>
      <c r="F40" s="46" t="str">
        <f t="shared" si="5"/>
        <v/>
      </c>
      <c r="G40" s="46"/>
      <c r="H40" s="47"/>
      <c r="I40" s="46"/>
      <c r="J40" s="46"/>
      <c r="K40" s="46"/>
      <c r="L40" s="46"/>
      <c r="M40" s="46"/>
      <c r="N40" s="28" t="str">
        <f>_xlfn.XLOOKUP(L40,マスタ!$C$3:$C$21,マスタ!$E$3:$E$21,"",0,1)</f>
        <v/>
      </c>
      <c r="O40" s="8" t="str">
        <f>_xlfn.XLOOKUP(L40,マスタ!$C$3:$C$21,マスタ!$G$3:$G$21,"",0,1)</f>
        <v/>
      </c>
      <c r="P40" s="46"/>
      <c r="Q40" s="46"/>
      <c r="R40" s="7" t="str">
        <f t="shared" si="0"/>
        <v/>
      </c>
      <c r="S40" s="7" t="str">
        <f>_xlfn.XLOOKUP(L40,マスタ!$C$3:$C$21,マスタ!$I$3:$I$21,"",0,1)</f>
        <v/>
      </c>
      <c r="T40" s="45"/>
      <c r="U40" s="62"/>
      <c r="V40" s="16"/>
      <c r="X40" s="11" t="str">
        <f t="shared" si="2"/>
        <v/>
      </c>
      <c r="Y40" s="11" t="str">
        <f t="shared" si="3"/>
        <v/>
      </c>
      <c r="Z40" s="11" t="str">
        <f t="shared" si="1"/>
        <v/>
      </c>
    </row>
    <row r="41" spans="1:26" x14ac:dyDescent="0.65">
      <c r="A41" s="61" t="str">
        <f>IF(B41&lt;&gt;"", COUNTA($B$9:B41), "")</f>
        <v/>
      </c>
      <c r="B41" s="45"/>
      <c r="C41" s="46"/>
      <c r="D41" s="46"/>
      <c r="E41" s="46" t="str">
        <f t="shared" si="4"/>
        <v/>
      </c>
      <c r="F41" s="46" t="str">
        <f t="shared" si="5"/>
        <v/>
      </c>
      <c r="G41" s="46"/>
      <c r="H41" s="47"/>
      <c r="I41" s="46"/>
      <c r="J41" s="46"/>
      <c r="K41" s="46"/>
      <c r="L41" s="46"/>
      <c r="M41" s="46"/>
      <c r="N41" s="28" t="str">
        <f>_xlfn.XLOOKUP(L41,マスタ!$C$3:$C$21,マスタ!$E$3:$E$21,"",0,1)</f>
        <v/>
      </c>
      <c r="O41" s="8" t="str">
        <f>_xlfn.XLOOKUP(L41,マスタ!$C$3:$C$21,マスタ!$G$3:$G$21,"",0,1)</f>
        <v/>
      </c>
      <c r="P41" s="46"/>
      <c r="Q41" s="46"/>
      <c r="R41" s="7" t="str">
        <f t="shared" ref="R41:R58" si="6">IFERROR(DATEDIF(H41, O41, "Y"), "")</f>
        <v/>
      </c>
      <c r="S41" s="7" t="str">
        <f>_xlfn.XLOOKUP(L41,マスタ!$C$3:$C$21,マスタ!$I$3:$I$21,"",0,1)</f>
        <v/>
      </c>
      <c r="T41" s="45"/>
      <c r="U41" s="62"/>
      <c r="V41" s="16"/>
      <c r="X41" s="11" t="str">
        <f t="shared" si="2"/>
        <v/>
      </c>
      <c r="Y41" s="11" t="str">
        <f t="shared" si="3"/>
        <v/>
      </c>
      <c r="Z41" s="11" t="str">
        <f t="shared" ref="Z41:Z58" si="7">IF(W41="", "", SUMIF($B$9:$B$58, W41, $N$9:$N$58))</f>
        <v/>
      </c>
    </row>
    <row r="42" spans="1:26" x14ac:dyDescent="0.65">
      <c r="A42" s="61" t="str">
        <f>IF(B42&lt;&gt;"", COUNTA($B$9:B42), "")</f>
        <v/>
      </c>
      <c r="B42" s="45"/>
      <c r="C42" s="46"/>
      <c r="D42" s="46"/>
      <c r="E42" s="46" t="str">
        <f t="shared" si="4"/>
        <v/>
      </c>
      <c r="F42" s="46" t="str">
        <f t="shared" si="5"/>
        <v/>
      </c>
      <c r="G42" s="46"/>
      <c r="H42" s="47"/>
      <c r="I42" s="46"/>
      <c r="J42" s="46"/>
      <c r="K42" s="46"/>
      <c r="L42" s="46"/>
      <c r="M42" s="46"/>
      <c r="N42" s="28" t="str">
        <f>_xlfn.XLOOKUP(L42,マスタ!$C$3:$C$21,マスタ!$E$3:$E$21,"",0,1)</f>
        <v/>
      </c>
      <c r="O42" s="8" t="str">
        <f>_xlfn.XLOOKUP(L42,マスタ!$C$3:$C$21,マスタ!$G$3:$G$21,"",0,1)</f>
        <v/>
      </c>
      <c r="P42" s="46"/>
      <c r="Q42" s="46"/>
      <c r="R42" s="7" t="str">
        <f t="shared" si="6"/>
        <v/>
      </c>
      <c r="S42" s="7" t="str">
        <f>_xlfn.XLOOKUP(L42,マスタ!$C$3:$C$21,マスタ!$I$3:$I$21,"",0,1)</f>
        <v/>
      </c>
      <c r="T42" s="45"/>
      <c r="U42" s="62"/>
      <c r="V42" s="16"/>
      <c r="X42" s="11" t="str">
        <f t="shared" si="2"/>
        <v/>
      </c>
      <c r="Y42" s="11" t="str">
        <f t="shared" si="3"/>
        <v/>
      </c>
      <c r="Z42" s="11" t="str">
        <f t="shared" si="7"/>
        <v/>
      </c>
    </row>
    <row r="43" spans="1:26" x14ac:dyDescent="0.65">
      <c r="A43" s="61" t="str">
        <f>IF(B43&lt;&gt;"", COUNTA($B$9:B43), "")</f>
        <v/>
      </c>
      <c r="B43" s="45"/>
      <c r="C43" s="46"/>
      <c r="D43" s="46"/>
      <c r="E43" s="46" t="str">
        <f t="shared" si="4"/>
        <v/>
      </c>
      <c r="F43" s="46" t="str">
        <f t="shared" si="5"/>
        <v/>
      </c>
      <c r="G43" s="46"/>
      <c r="H43" s="47"/>
      <c r="I43" s="46"/>
      <c r="J43" s="46"/>
      <c r="K43" s="46"/>
      <c r="L43" s="46"/>
      <c r="M43" s="46"/>
      <c r="N43" s="28" t="str">
        <f>_xlfn.XLOOKUP(L43,マスタ!$C$3:$C$21,マスタ!$E$3:$E$21,"",0,1)</f>
        <v/>
      </c>
      <c r="O43" s="8" t="str">
        <f>_xlfn.XLOOKUP(L43,マスタ!$C$3:$C$21,マスタ!$G$3:$G$21,"",0,1)</f>
        <v/>
      </c>
      <c r="P43" s="46"/>
      <c r="Q43" s="46"/>
      <c r="R43" s="7" t="str">
        <f t="shared" si="6"/>
        <v/>
      </c>
      <c r="S43" s="7" t="str">
        <f>_xlfn.XLOOKUP(L43,マスタ!$C$3:$C$21,マスタ!$I$3:$I$21,"",0,1)</f>
        <v/>
      </c>
      <c r="T43" s="45"/>
      <c r="U43" s="62"/>
      <c r="V43" s="16"/>
      <c r="X43" s="11" t="str">
        <f t="shared" si="2"/>
        <v/>
      </c>
      <c r="Y43" s="11" t="str">
        <f t="shared" si="3"/>
        <v/>
      </c>
      <c r="Z43" s="11" t="str">
        <f t="shared" si="7"/>
        <v/>
      </c>
    </row>
    <row r="44" spans="1:26" x14ac:dyDescent="0.65">
      <c r="A44" s="61" t="str">
        <f>IF(B44&lt;&gt;"", COUNTA($B$9:B44), "")</f>
        <v/>
      </c>
      <c r="B44" s="45"/>
      <c r="C44" s="46"/>
      <c r="D44" s="46"/>
      <c r="E44" s="46" t="str">
        <f t="shared" si="4"/>
        <v/>
      </c>
      <c r="F44" s="46" t="str">
        <f t="shared" si="5"/>
        <v/>
      </c>
      <c r="G44" s="46"/>
      <c r="H44" s="47"/>
      <c r="I44" s="46"/>
      <c r="J44" s="46"/>
      <c r="K44" s="46"/>
      <c r="L44" s="46"/>
      <c r="M44" s="46"/>
      <c r="N44" s="28" t="str">
        <f>_xlfn.XLOOKUP(L44,マスタ!$C$3:$C$21,マスタ!$E$3:$E$21,"",0,1)</f>
        <v/>
      </c>
      <c r="O44" s="8" t="str">
        <f>_xlfn.XLOOKUP(L44,マスタ!$C$3:$C$21,マスタ!$G$3:$G$21,"",0,1)</f>
        <v/>
      </c>
      <c r="P44" s="46"/>
      <c r="Q44" s="46"/>
      <c r="R44" s="7" t="str">
        <f t="shared" si="6"/>
        <v/>
      </c>
      <c r="S44" s="7" t="str">
        <f>_xlfn.XLOOKUP(L44,マスタ!$C$3:$C$21,マスタ!$I$3:$I$21,"",0,1)</f>
        <v/>
      </c>
      <c r="T44" s="45"/>
      <c r="U44" s="62"/>
      <c r="V44" s="16"/>
      <c r="X44" s="11" t="str">
        <f t="shared" si="2"/>
        <v/>
      </c>
      <c r="Y44" s="11" t="str">
        <f t="shared" si="3"/>
        <v/>
      </c>
      <c r="Z44" s="11" t="str">
        <f t="shared" si="7"/>
        <v/>
      </c>
    </row>
    <row r="45" spans="1:26" x14ac:dyDescent="0.65">
      <c r="A45" s="61" t="str">
        <f>IF(B45&lt;&gt;"", COUNTA($B$9:B45), "")</f>
        <v/>
      </c>
      <c r="B45" s="45"/>
      <c r="C45" s="46"/>
      <c r="D45" s="46"/>
      <c r="E45" s="46" t="str">
        <f t="shared" si="4"/>
        <v/>
      </c>
      <c r="F45" s="46" t="str">
        <f t="shared" si="5"/>
        <v/>
      </c>
      <c r="G45" s="46"/>
      <c r="H45" s="47"/>
      <c r="I45" s="46"/>
      <c r="J45" s="46"/>
      <c r="K45" s="46"/>
      <c r="L45" s="46"/>
      <c r="M45" s="46"/>
      <c r="N45" s="28" t="str">
        <f>_xlfn.XLOOKUP(L45,マスタ!$C$3:$C$21,マスタ!$E$3:$E$21,"",0,1)</f>
        <v/>
      </c>
      <c r="O45" s="8" t="str">
        <f>_xlfn.XLOOKUP(L45,マスタ!$C$3:$C$21,マスタ!$G$3:$G$21,"",0,1)</f>
        <v/>
      </c>
      <c r="P45" s="46"/>
      <c r="Q45" s="46"/>
      <c r="R45" s="7" t="str">
        <f t="shared" si="6"/>
        <v/>
      </c>
      <c r="S45" s="7" t="str">
        <f>_xlfn.XLOOKUP(L45,マスタ!$C$3:$C$21,マスタ!$I$3:$I$21,"",0,1)</f>
        <v/>
      </c>
      <c r="T45" s="45"/>
      <c r="U45" s="62"/>
      <c r="V45" s="16"/>
      <c r="X45" s="11" t="str">
        <f t="shared" si="2"/>
        <v/>
      </c>
      <c r="Y45" s="11" t="str">
        <f t="shared" si="3"/>
        <v/>
      </c>
      <c r="Z45" s="11" t="str">
        <f t="shared" si="7"/>
        <v/>
      </c>
    </row>
    <row r="46" spans="1:26" x14ac:dyDescent="0.65">
      <c r="A46" s="61" t="str">
        <f>IF(B46&lt;&gt;"", COUNTA($B$9:B46), "")</f>
        <v/>
      </c>
      <c r="B46" s="45"/>
      <c r="C46" s="46"/>
      <c r="D46" s="46"/>
      <c r="E46" s="46" t="str">
        <f t="shared" si="4"/>
        <v/>
      </c>
      <c r="F46" s="46" t="str">
        <f t="shared" si="5"/>
        <v/>
      </c>
      <c r="G46" s="46"/>
      <c r="H46" s="47"/>
      <c r="I46" s="46"/>
      <c r="J46" s="46"/>
      <c r="K46" s="46"/>
      <c r="L46" s="46"/>
      <c r="M46" s="46"/>
      <c r="N46" s="28" t="str">
        <f>_xlfn.XLOOKUP(L46,マスタ!$C$3:$C$21,マスタ!$E$3:$E$21,"",0,1)</f>
        <v/>
      </c>
      <c r="O46" s="8" t="str">
        <f>_xlfn.XLOOKUP(L46,マスタ!$C$3:$C$21,マスタ!$G$3:$G$21,"",0,1)</f>
        <v/>
      </c>
      <c r="P46" s="46"/>
      <c r="Q46" s="46"/>
      <c r="R46" s="7" t="str">
        <f t="shared" si="6"/>
        <v/>
      </c>
      <c r="S46" s="7" t="str">
        <f>_xlfn.XLOOKUP(L46,マスタ!$C$3:$C$21,マスタ!$I$3:$I$21,"",0,1)</f>
        <v/>
      </c>
      <c r="T46" s="45"/>
      <c r="U46" s="62"/>
      <c r="V46" s="16"/>
      <c r="X46" s="11" t="str">
        <f t="shared" si="2"/>
        <v/>
      </c>
      <c r="Y46" s="11" t="str">
        <f t="shared" si="3"/>
        <v/>
      </c>
      <c r="Z46" s="11" t="str">
        <f t="shared" si="7"/>
        <v/>
      </c>
    </row>
    <row r="47" spans="1:26" x14ac:dyDescent="0.65">
      <c r="A47" s="61" t="str">
        <f>IF(B47&lt;&gt;"", COUNTA($B$9:B47), "")</f>
        <v/>
      </c>
      <c r="B47" s="45"/>
      <c r="C47" s="46"/>
      <c r="D47" s="46"/>
      <c r="E47" s="46" t="str">
        <f t="shared" si="4"/>
        <v/>
      </c>
      <c r="F47" s="46" t="str">
        <f t="shared" si="5"/>
        <v/>
      </c>
      <c r="G47" s="46"/>
      <c r="H47" s="47"/>
      <c r="I47" s="46"/>
      <c r="J47" s="46"/>
      <c r="K47" s="46"/>
      <c r="L47" s="46"/>
      <c r="M47" s="46"/>
      <c r="N47" s="28" t="str">
        <f>_xlfn.XLOOKUP(L47,マスタ!$C$3:$C$21,マスタ!$E$3:$E$21,"",0,1)</f>
        <v/>
      </c>
      <c r="O47" s="8" t="str">
        <f>_xlfn.XLOOKUP(L47,マスタ!$C$3:$C$21,マスタ!$G$3:$G$21,"",0,1)</f>
        <v/>
      </c>
      <c r="P47" s="46"/>
      <c r="Q47" s="46"/>
      <c r="R47" s="7" t="str">
        <f t="shared" si="6"/>
        <v/>
      </c>
      <c r="S47" s="7" t="str">
        <f>_xlfn.XLOOKUP(L47,マスタ!$C$3:$C$21,マスタ!$I$3:$I$21,"",0,1)</f>
        <v/>
      </c>
      <c r="T47" s="45"/>
      <c r="U47" s="62"/>
      <c r="V47" s="16"/>
      <c r="X47" s="11" t="str">
        <f t="shared" si="2"/>
        <v/>
      </c>
      <c r="Y47" s="11" t="str">
        <f t="shared" si="3"/>
        <v/>
      </c>
      <c r="Z47" s="11" t="str">
        <f t="shared" si="7"/>
        <v/>
      </c>
    </row>
    <row r="48" spans="1:26" x14ac:dyDescent="0.65">
      <c r="A48" s="61" t="str">
        <f>IF(B48&lt;&gt;"", COUNTA($B$9:B48), "")</f>
        <v/>
      </c>
      <c r="B48" s="45"/>
      <c r="C48" s="46"/>
      <c r="D48" s="46"/>
      <c r="E48" s="46" t="str">
        <f t="shared" si="4"/>
        <v/>
      </c>
      <c r="F48" s="46" t="str">
        <f t="shared" si="5"/>
        <v/>
      </c>
      <c r="G48" s="46"/>
      <c r="H48" s="47"/>
      <c r="I48" s="46"/>
      <c r="J48" s="46"/>
      <c r="K48" s="46"/>
      <c r="L48" s="46"/>
      <c r="M48" s="46"/>
      <c r="N48" s="28" t="str">
        <f>_xlfn.XLOOKUP(L48,マスタ!$C$3:$C$21,マスタ!$E$3:$E$21,"",0,1)</f>
        <v/>
      </c>
      <c r="O48" s="8" t="str">
        <f>_xlfn.XLOOKUP(L48,マスタ!$C$3:$C$21,マスタ!$G$3:$G$21,"",0,1)</f>
        <v/>
      </c>
      <c r="P48" s="46"/>
      <c r="Q48" s="46"/>
      <c r="R48" s="7" t="str">
        <f t="shared" si="6"/>
        <v/>
      </c>
      <c r="S48" s="7" t="str">
        <f>_xlfn.XLOOKUP(L48,マスタ!$C$3:$C$21,マスタ!$I$3:$I$21,"",0,1)</f>
        <v/>
      </c>
      <c r="T48" s="45"/>
      <c r="U48" s="62"/>
      <c r="V48" s="16"/>
      <c r="X48" s="11" t="str">
        <f t="shared" si="2"/>
        <v/>
      </c>
      <c r="Y48" s="11" t="str">
        <f t="shared" si="3"/>
        <v/>
      </c>
      <c r="Z48" s="11" t="str">
        <f t="shared" si="7"/>
        <v/>
      </c>
    </row>
    <row r="49" spans="1:27" x14ac:dyDescent="0.65">
      <c r="A49" s="61" t="str">
        <f>IF(B49&lt;&gt;"", COUNTA($B$9:B49), "")</f>
        <v/>
      </c>
      <c r="B49" s="45"/>
      <c r="C49" s="46"/>
      <c r="D49" s="46"/>
      <c r="E49" s="46" t="str">
        <f t="shared" si="4"/>
        <v/>
      </c>
      <c r="F49" s="46" t="str">
        <f t="shared" si="5"/>
        <v/>
      </c>
      <c r="G49" s="46"/>
      <c r="H49" s="47"/>
      <c r="I49" s="46"/>
      <c r="J49" s="46"/>
      <c r="K49" s="46"/>
      <c r="L49" s="46"/>
      <c r="M49" s="46"/>
      <c r="N49" s="28" t="str">
        <f>_xlfn.XLOOKUP(L49,マスタ!$C$3:$C$21,マスタ!$E$3:$E$21,"",0,1)</f>
        <v/>
      </c>
      <c r="O49" s="8" t="str">
        <f>_xlfn.XLOOKUP(L49,マスタ!$C$3:$C$21,マスタ!$G$3:$G$21,"",0,1)</f>
        <v/>
      </c>
      <c r="P49" s="46"/>
      <c r="Q49" s="46"/>
      <c r="R49" s="7" t="str">
        <f t="shared" si="6"/>
        <v/>
      </c>
      <c r="S49" s="7" t="str">
        <f>_xlfn.XLOOKUP(L49,マスタ!$C$3:$C$21,マスタ!$I$3:$I$21,"",0,1)</f>
        <v/>
      </c>
      <c r="T49" s="45"/>
      <c r="U49" s="62"/>
      <c r="V49" s="16"/>
      <c r="X49" s="11" t="str">
        <f t="shared" si="2"/>
        <v/>
      </c>
      <c r="Y49" s="11" t="str">
        <f t="shared" si="3"/>
        <v/>
      </c>
      <c r="Z49" s="11" t="str">
        <f t="shared" si="7"/>
        <v/>
      </c>
    </row>
    <row r="50" spans="1:27" x14ac:dyDescent="0.65">
      <c r="A50" s="61" t="str">
        <f>IF(B50&lt;&gt;"", COUNTA($B$9:B50), "")</f>
        <v/>
      </c>
      <c r="B50" s="45"/>
      <c r="C50" s="46"/>
      <c r="D50" s="46"/>
      <c r="E50" s="46" t="str">
        <f t="shared" si="4"/>
        <v/>
      </c>
      <c r="F50" s="46" t="str">
        <f t="shared" si="5"/>
        <v/>
      </c>
      <c r="G50" s="46"/>
      <c r="H50" s="47"/>
      <c r="I50" s="46"/>
      <c r="J50" s="46"/>
      <c r="K50" s="46"/>
      <c r="L50" s="46"/>
      <c r="M50" s="46"/>
      <c r="N50" s="28" t="str">
        <f>_xlfn.XLOOKUP(L50,マスタ!$C$3:$C$21,マスタ!$E$3:$E$21,"",0,1)</f>
        <v/>
      </c>
      <c r="O50" s="8" t="str">
        <f>_xlfn.XLOOKUP(L50,マスタ!$C$3:$C$21,マスタ!$G$3:$G$21,"",0,1)</f>
        <v/>
      </c>
      <c r="P50" s="46"/>
      <c r="Q50" s="46"/>
      <c r="R50" s="7" t="str">
        <f t="shared" si="6"/>
        <v/>
      </c>
      <c r="S50" s="7" t="str">
        <f>_xlfn.XLOOKUP(L50,マスタ!$C$3:$C$21,マスタ!$I$3:$I$21,"",0,1)</f>
        <v/>
      </c>
      <c r="T50" s="45"/>
      <c r="U50" s="62"/>
      <c r="V50" s="16"/>
      <c r="X50" s="11" t="str">
        <f t="shared" si="2"/>
        <v/>
      </c>
      <c r="Y50" s="11" t="str">
        <f t="shared" si="3"/>
        <v/>
      </c>
      <c r="Z50" s="11" t="str">
        <f t="shared" si="7"/>
        <v/>
      </c>
    </row>
    <row r="51" spans="1:27" x14ac:dyDescent="0.65">
      <c r="A51" s="61" t="str">
        <f>IF(B51&lt;&gt;"", COUNTA($B$9:B51), "")</f>
        <v/>
      </c>
      <c r="B51" s="45"/>
      <c r="C51" s="46"/>
      <c r="D51" s="46"/>
      <c r="E51" s="46" t="str">
        <f t="shared" si="4"/>
        <v/>
      </c>
      <c r="F51" s="46" t="str">
        <f t="shared" si="5"/>
        <v/>
      </c>
      <c r="G51" s="46"/>
      <c r="H51" s="47"/>
      <c r="I51" s="46"/>
      <c r="J51" s="46"/>
      <c r="K51" s="46"/>
      <c r="L51" s="46"/>
      <c r="M51" s="46"/>
      <c r="N51" s="28" t="str">
        <f>_xlfn.XLOOKUP(L51,マスタ!$C$3:$C$21,マスタ!$E$3:$E$21,"",0,1)</f>
        <v/>
      </c>
      <c r="O51" s="8" t="str">
        <f>_xlfn.XLOOKUP(L51,マスタ!$C$3:$C$21,マスタ!$G$3:$G$21,"",0,1)</f>
        <v/>
      </c>
      <c r="P51" s="46"/>
      <c r="Q51" s="46"/>
      <c r="R51" s="7" t="str">
        <f t="shared" si="6"/>
        <v/>
      </c>
      <c r="S51" s="7" t="str">
        <f>_xlfn.XLOOKUP(L51,マスタ!$C$3:$C$21,マスタ!$I$3:$I$21,"",0,1)</f>
        <v/>
      </c>
      <c r="T51" s="45"/>
      <c r="U51" s="62"/>
      <c r="V51" s="16"/>
      <c r="X51" s="11" t="str">
        <f t="shared" si="2"/>
        <v/>
      </c>
      <c r="Y51" s="11" t="str">
        <f t="shared" si="3"/>
        <v/>
      </c>
      <c r="Z51" s="11" t="str">
        <f t="shared" si="7"/>
        <v/>
      </c>
    </row>
    <row r="52" spans="1:27" x14ac:dyDescent="0.65">
      <c r="A52" s="61" t="str">
        <f>IF(B52&lt;&gt;"", COUNTA($B$9:B52), "")</f>
        <v/>
      </c>
      <c r="B52" s="45"/>
      <c r="C52" s="46"/>
      <c r="D52" s="46"/>
      <c r="E52" s="46" t="str">
        <f t="shared" si="4"/>
        <v/>
      </c>
      <c r="F52" s="46" t="str">
        <f t="shared" si="5"/>
        <v/>
      </c>
      <c r="G52" s="46"/>
      <c r="H52" s="47"/>
      <c r="I52" s="46"/>
      <c r="J52" s="46"/>
      <c r="K52" s="46"/>
      <c r="L52" s="46"/>
      <c r="M52" s="46"/>
      <c r="N52" s="28" t="str">
        <f>_xlfn.XLOOKUP(L52,マスタ!$C$3:$C$21,マスタ!$E$3:$E$21,"",0,1)</f>
        <v/>
      </c>
      <c r="O52" s="8" t="str">
        <f>_xlfn.XLOOKUP(L52,マスタ!$C$3:$C$21,マスタ!$G$3:$G$21,"",0,1)</f>
        <v/>
      </c>
      <c r="P52" s="46"/>
      <c r="Q52" s="46"/>
      <c r="R52" s="7" t="str">
        <f t="shared" si="6"/>
        <v/>
      </c>
      <c r="S52" s="7" t="str">
        <f>_xlfn.XLOOKUP(L52,マスタ!$C$3:$C$21,マスタ!$I$3:$I$21,"",0,1)</f>
        <v/>
      </c>
      <c r="T52" s="45"/>
      <c r="U52" s="62"/>
      <c r="V52" s="16"/>
      <c r="X52" s="11" t="str">
        <f t="shared" si="2"/>
        <v/>
      </c>
      <c r="Y52" s="11" t="str">
        <f t="shared" si="3"/>
        <v/>
      </c>
      <c r="Z52" s="11" t="str">
        <f t="shared" si="7"/>
        <v/>
      </c>
    </row>
    <row r="53" spans="1:27" x14ac:dyDescent="0.65">
      <c r="A53" s="61" t="str">
        <f>IF(B53&lt;&gt;"", COUNTA($B$9:B53), "")</f>
        <v/>
      </c>
      <c r="B53" s="45"/>
      <c r="C53" s="46"/>
      <c r="D53" s="46"/>
      <c r="E53" s="46" t="str">
        <f t="shared" si="4"/>
        <v/>
      </c>
      <c r="F53" s="46" t="str">
        <f t="shared" si="5"/>
        <v/>
      </c>
      <c r="G53" s="46"/>
      <c r="H53" s="47"/>
      <c r="I53" s="46"/>
      <c r="J53" s="46"/>
      <c r="K53" s="46"/>
      <c r="L53" s="46"/>
      <c r="M53" s="46"/>
      <c r="N53" s="28" t="str">
        <f>_xlfn.XLOOKUP(L53,マスタ!$C$3:$C$21,マスタ!$E$3:$E$21,"",0,1)</f>
        <v/>
      </c>
      <c r="O53" s="8" t="str">
        <f>_xlfn.XLOOKUP(L53,マスタ!$C$3:$C$21,マスタ!$G$3:$G$21,"",0,1)</f>
        <v/>
      </c>
      <c r="P53" s="46"/>
      <c r="Q53" s="46"/>
      <c r="R53" s="7" t="str">
        <f t="shared" si="6"/>
        <v/>
      </c>
      <c r="S53" s="7" t="str">
        <f>_xlfn.XLOOKUP(L53,マスタ!$C$3:$C$21,マスタ!$I$3:$I$21,"",0,1)</f>
        <v/>
      </c>
      <c r="T53" s="45"/>
      <c r="U53" s="62"/>
      <c r="V53" s="16"/>
      <c r="X53" s="11" t="str">
        <f t="shared" si="2"/>
        <v/>
      </c>
      <c r="Y53" s="11" t="str">
        <f t="shared" si="3"/>
        <v/>
      </c>
      <c r="Z53" s="11" t="str">
        <f t="shared" si="7"/>
        <v/>
      </c>
    </row>
    <row r="54" spans="1:27" x14ac:dyDescent="0.65">
      <c r="A54" s="61" t="str">
        <f>IF(B54&lt;&gt;"", COUNTA($B$9:B54), "")</f>
        <v/>
      </c>
      <c r="B54" s="45"/>
      <c r="C54" s="46"/>
      <c r="D54" s="46"/>
      <c r="E54" s="46" t="str">
        <f t="shared" si="4"/>
        <v/>
      </c>
      <c r="F54" s="46" t="str">
        <f t="shared" si="5"/>
        <v/>
      </c>
      <c r="G54" s="46"/>
      <c r="H54" s="47"/>
      <c r="I54" s="46"/>
      <c r="J54" s="46"/>
      <c r="K54" s="46"/>
      <c r="L54" s="46"/>
      <c r="M54" s="46"/>
      <c r="N54" s="28" t="str">
        <f>_xlfn.XLOOKUP(L54,マスタ!$C$3:$C$21,マスタ!$E$3:$E$21,"",0,1)</f>
        <v/>
      </c>
      <c r="O54" s="8" t="str">
        <f>_xlfn.XLOOKUP(L54,マスタ!$C$3:$C$21,マスタ!$G$3:$G$21,"",0,1)</f>
        <v/>
      </c>
      <c r="P54" s="46"/>
      <c r="Q54" s="46"/>
      <c r="R54" s="7" t="str">
        <f t="shared" si="6"/>
        <v/>
      </c>
      <c r="S54" s="7" t="str">
        <f>_xlfn.XLOOKUP(L54,マスタ!$C$3:$C$21,マスタ!$I$3:$I$21,"",0,1)</f>
        <v/>
      </c>
      <c r="T54" s="45"/>
      <c r="U54" s="62"/>
      <c r="V54" s="16"/>
      <c r="X54" s="11" t="str">
        <f t="shared" si="2"/>
        <v/>
      </c>
      <c r="Y54" s="11" t="str">
        <f t="shared" si="3"/>
        <v/>
      </c>
      <c r="Z54" s="11" t="str">
        <f t="shared" si="7"/>
        <v/>
      </c>
    </row>
    <row r="55" spans="1:27" x14ac:dyDescent="0.65">
      <c r="A55" s="61" t="str">
        <f>IF(B55&lt;&gt;"", COUNTA($B$9:B55), "")</f>
        <v/>
      </c>
      <c r="B55" s="45"/>
      <c r="C55" s="46"/>
      <c r="D55" s="46"/>
      <c r="E55" s="46" t="str">
        <f t="shared" si="4"/>
        <v/>
      </c>
      <c r="F55" s="46" t="str">
        <f t="shared" si="5"/>
        <v/>
      </c>
      <c r="G55" s="46"/>
      <c r="H55" s="47"/>
      <c r="I55" s="46"/>
      <c r="J55" s="46"/>
      <c r="K55" s="46"/>
      <c r="L55" s="46"/>
      <c r="M55" s="46"/>
      <c r="N55" s="28" t="str">
        <f>_xlfn.XLOOKUP(L55,マスタ!$C$3:$C$21,マスタ!$E$3:$E$21,"",0,1)</f>
        <v/>
      </c>
      <c r="O55" s="8" t="str">
        <f>_xlfn.XLOOKUP(L55,マスタ!$C$3:$C$21,マスタ!$G$3:$G$21,"",0,1)</f>
        <v/>
      </c>
      <c r="P55" s="46"/>
      <c r="Q55" s="46"/>
      <c r="R55" s="7" t="str">
        <f t="shared" si="6"/>
        <v/>
      </c>
      <c r="S55" s="7" t="str">
        <f>_xlfn.XLOOKUP(L55,マスタ!$C$3:$C$21,マスタ!$I$3:$I$21,"",0,1)</f>
        <v/>
      </c>
      <c r="T55" s="45"/>
      <c r="U55" s="62"/>
      <c r="V55" s="16"/>
      <c r="X55" s="11" t="str">
        <f t="shared" si="2"/>
        <v/>
      </c>
      <c r="Y55" s="11" t="str">
        <f t="shared" si="3"/>
        <v/>
      </c>
      <c r="Z55" s="11" t="str">
        <f t="shared" si="7"/>
        <v/>
      </c>
    </row>
    <row r="56" spans="1:27" x14ac:dyDescent="0.65">
      <c r="A56" s="61" t="str">
        <f>IF(B56&lt;&gt;"", COUNTA($B$9:B56), "")</f>
        <v/>
      </c>
      <c r="B56" s="45"/>
      <c r="C56" s="46"/>
      <c r="D56" s="46"/>
      <c r="E56" s="46" t="str">
        <f t="shared" si="4"/>
        <v/>
      </c>
      <c r="F56" s="46" t="str">
        <f t="shared" si="5"/>
        <v/>
      </c>
      <c r="G56" s="46"/>
      <c r="H56" s="47"/>
      <c r="I56" s="46"/>
      <c r="J56" s="46"/>
      <c r="K56" s="46"/>
      <c r="L56" s="46"/>
      <c r="M56" s="46"/>
      <c r="N56" s="28" t="str">
        <f>_xlfn.XLOOKUP(L56,マスタ!$C$3:$C$21,マスタ!$E$3:$E$21,"",0,1)</f>
        <v/>
      </c>
      <c r="O56" s="8" t="str">
        <f>_xlfn.XLOOKUP(L56,マスタ!$C$3:$C$21,マスタ!$G$3:$G$21,"",0,1)</f>
        <v/>
      </c>
      <c r="P56" s="46"/>
      <c r="Q56" s="46"/>
      <c r="R56" s="7" t="str">
        <f t="shared" si="6"/>
        <v/>
      </c>
      <c r="S56" s="7" t="str">
        <f>_xlfn.XLOOKUP(L56,マスタ!$C$3:$C$21,マスタ!$I$3:$I$21,"",0,1)</f>
        <v/>
      </c>
      <c r="T56" s="45"/>
      <c r="U56" s="62"/>
      <c r="V56" s="16"/>
      <c r="X56" s="11" t="str">
        <f t="shared" si="2"/>
        <v/>
      </c>
      <c r="Y56" s="11" t="str">
        <f t="shared" si="3"/>
        <v/>
      </c>
      <c r="Z56" s="11" t="str">
        <f t="shared" si="7"/>
        <v/>
      </c>
    </row>
    <row r="57" spans="1:27" x14ac:dyDescent="0.65">
      <c r="A57" s="61" t="str">
        <f>IF(B57&lt;&gt;"", COUNTA($B$9:B57), "")</f>
        <v/>
      </c>
      <c r="B57" s="45"/>
      <c r="C57" s="46"/>
      <c r="D57" s="46"/>
      <c r="E57" s="46" t="str">
        <f t="shared" si="4"/>
        <v/>
      </c>
      <c r="F57" s="46" t="str">
        <f t="shared" si="5"/>
        <v/>
      </c>
      <c r="G57" s="46"/>
      <c r="H57" s="47"/>
      <c r="I57" s="46"/>
      <c r="J57" s="46"/>
      <c r="K57" s="46"/>
      <c r="L57" s="46"/>
      <c r="M57" s="46"/>
      <c r="N57" s="28" t="str">
        <f>_xlfn.XLOOKUP(L57,マスタ!$C$3:$C$21,マスタ!$E$3:$E$21,"",0,1)</f>
        <v/>
      </c>
      <c r="O57" s="8" t="str">
        <f>_xlfn.XLOOKUP(L57,マスタ!$C$3:$C$21,マスタ!$G$3:$G$21,"",0,1)</f>
        <v/>
      </c>
      <c r="P57" s="46"/>
      <c r="Q57" s="46"/>
      <c r="R57" s="7" t="str">
        <f t="shared" si="6"/>
        <v/>
      </c>
      <c r="S57" s="7" t="str">
        <f>_xlfn.XLOOKUP(L57,マスタ!$C$3:$C$21,マスタ!$I$3:$I$21,"",0,1)</f>
        <v/>
      </c>
      <c r="T57" s="45"/>
      <c r="U57" s="62"/>
      <c r="V57" s="16"/>
      <c r="X57" s="11" t="str">
        <f t="shared" si="2"/>
        <v/>
      </c>
      <c r="Y57" s="11" t="str">
        <f t="shared" si="3"/>
        <v/>
      </c>
      <c r="Z57" s="11" t="str">
        <f t="shared" si="7"/>
        <v/>
      </c>
    </row>
    <row r="58" spans="1:27" ht="19.75" thickBot="1" x14ac:dyDescent="0.7">
      <c r="A58" s="63" t="str">
        <f>IF(B58&lt;&gt;"", COUNTA($B$9:B58), "")</f>
        <v/>
      </c>
      <c r="B58" s="64"/>
      <c r="C58" s="65"/>
      <c r="D58" s="65"/>
      <c r="E58" s="65" t="str">
        <f t="shared" si="4"/>
        <v/>
      </c>
      <c r="F58" s="65" t="str">
        <f t="shared" si="5"/>
        <v/>
      </c>
      <c r="G58" s="65"/>
      <c r="H58" s="66"/>
      <c r="I58" s="65"/>
      <c r="J58" s="65"/>
      <c r="K58" s="65"/>
      <c r="L58" s="65"/>
      <c r="M58" s="65"/>
      <c r="N58" s="67" t="str">
        <f>_xlfn.XLOOKUP(L58,マスタ!$C$3:$C$21,マスタ!$E$3:$E$21,"",0,1)</f>
        <v/>
      </c>
      <c r="O58" s="68" t="str">
        <f>_xlfn.XLOOKUP(L58,マスタ!$C$3:$C$21,マスタ!$G$3:$G$21,"",0,1)</f>
        <v/>
      </c>
      <c r="P58" s="65"/>
      <c r="Q58" s="65"/>
      <c r="R58" s="69" t="str">
        <f t="shared" si="6"/>
        <v/>
      </c>
      <c r="S58" s="69" t="str">
        <f>_xlfn.XLOOKUP(L58,マスタ!$C$3:$C$21,マスタ!$I$3:$I$21,"",0,1)</f>
        <v/>
      </c>
      <c r="T58" s="64"/>
      <c r="U58" s="70"/>
      <c r="V58" s="16"/>
      <c r="X58" s="11" t="str">
        <f t="shared" si="2"/>
        <v/>
      </c>
      <c r="Y58" s="11" t="str">
        <f t="shared" si="3"/>
        <v/>
      </c>
      <c r="Z58" s="11" t="str">
        <f t="shared" si="7"/>
        <v/>
      </c>
    </row>
    <row r="59" spans="1:27" x14ac:dyDescent="0.6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 t="s">
        <v>77</v>
      </c>
      <c r="O59" s="48">
        <f>SUM(N9:N58)</f>
        <v>0</v>
      </c>
      <c r="P59" s="19"/>
      <c r="Q59" s="19"/>
      <c r="R59" s="19"/>
      <c r="S59" s="19"/>
      <c r="T59" s="19"/>
      <c r="U59" s="19"/>
      <c r="V59" s="19"/>
      <c r="Z59" s="11" t="s">
        <v>78</v>
      </c>
      <c r="AA59" s="11">
        <f>SUM(Z9:Z58)</f>
        <v>0</v>
      </c>
    </row>
  </sheetData>
  <sheetProtection sheet="1" objects="1" scenarios="1" formatCells="0" formatColumns="0" formatRows="0" insertColumns="0" insertRows="0" deleteColumns="0" deleteRows="0" sort="0"/>
  <phoneticPr fontId="2"/>
  <conditionalFormatting sqref="G9:G58">
    <cfRule type="containsText" dxfId="13" priority="2" operator="containsText" text="W">
      <formula>NOT(ISERROR(SEARCH("W",G9)))</formula>
    </cfRule>
    <cfRule type="containsText" dxfId="12" priority="3" operator="containsText" text="M">
      <formula>NOT(ISERROR(SEARCH("M",G9)))</formula>
    </cfRule>
  </conditionalFormatting>
  <conditionalFormatting sqref="J9:J58">
    <cfRule type="cellIs" dxfId="11" priority="7" operator="equal">
      <formula>"左利き"</formula>
    </cfRule>
  </conditionalFormatting>
  <conditionalFormatting sqref="K9:K58">
    <cfRule type="cellIs" dxfId="10" priority="5" operator="equal">
      <formula>"受講済み"</formula>
    </cfRule>
    <cfRule type="cellIs" dxfId="9" priority="6" operator="equal">
      <formula>"未受講"</formula>
    </cfRule>
  </conditionalFormatting>
  <conditionalFormatting sqref="M9:M58">
    <cfRule type="expression" dxfId="8" priority="4">
      <formula>ISNUMBER(SEARCH("ミックス", $L9))</formula>
    </cfRule>
  </conditionalFormatting>
  <conditionalFormatting sqref="Q9:U58">
    <cfRule type="expression" dxfId="7" priority="1">
      <formula>ISNUMBER(SEARCH("ビーム", $L9))</formula>
    </cfRule>
  </conditionalFormatting>
  <dataValidations count="5">
    <dataValidation type="list" allowBlank="1" showInputMessage="1" showErrorMessage="1" sqref="J9:J58" xr:uid="{9348C1E9-68EC-4E17-A34F-94BF8B2C2E21}">
      <formula1>"左利き"</formula1>
    </dataValidation>
    <dataValidation type="list" allowBlank="1" showInputMessage="1" showErrorMessage="1" sqref="G9:G58" xr:uid="{EF08BBBA-D3DD-443E-A104-D627ACB54F6B}">
      <formula1>"M,W"</formula1>
    </dataValidation>
    <dataValidation type="list" allowBlank="1" showInputMessage="1" showErrorMessage="1" sqref="Q2" xr:uid="{5EE9BFD1-C97E-40FA-ACAF-DD1793F3BD48}">
      <formula1>"JRSF公認コーチB"</formula1>
    </dataValidation>
    <dataValidation type="textLength" operator="equal" allowBlank="1" showInputMessage="1" showErrorMessage="1" sqref="B9:B58" xr:uid="{56614057-4311-4973-A548-6E0CF8214C02}">
      <formula1>8</formula1>
    </dataValidation>
    <dataValidation type="list" allowBlank="1" showInputMessage="1" showErrorMessage="1" sqref="H4" xr:uid="{68C41C27-6565-42AB-BF67-C09804718AC5}">
      <formula1>"JRSF B級コーチ"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86AA855-0BD4-4D44-9627-DED081297843}">
          <x14:formula1>
            <xm:f>マスタ!$C$4:$C$21</xm:f>
          </x14:formula1>
          <xm:sqref>L9:L58</xm:sqref>
        </x14:dataValidation>
        <x14:dataValidation type="list" allowBlank="1" showInputMessage="1" showErrorMessage="1" xr:uid="{DF492D79-65AB-4D2A-A5A2-3A402FA24E34}">
          <x14:formula1>
            <xm:f>マスタ!$J$4:$J$21</xm:f>
          </x14:formula1>
          <xm:sqref>P9:P58</xm:sqref>
        </x14:dataValidation>
        <x14:dataValidation type="list" allowBlank="1" showInputMessage="1" showErrorMessage="1" xr:uid="{F2C17AC4-5BB3-48EE-A934-09DEF9447D4D}">
          <x14:formula1>
            <xm:f>マスタ!$M$4:$M$5</xm:f>
          </x14:formula1>
          <xm:sqref>K9:K58</xm:sqref>
        </x14:dataValidation>
        <x14:dataValidation type="list" allowBlank="1" showInputMessage="1" showErrorMessage="1" xr:uid="{CFCEFA9A-239D-40E0-AAB9-1F9076405C85}">
          <x14:formula1>
            <xm:f>マスタ!$B$4:$B$60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BFC88-0DDB-4387-9A3D-829187E30679}">
  <dimension ref="A1:AA59"/>
  <sheetViews>
    <sheetView topLeftCell="A7" zoomScale="70" zoomScaleNormal="70" workbookViewId="0">
      <selection activeCell="D13" sqref="D13"/>
    </sheetView>
  </sheetViews>
  <sheetFormatPr defaultColWidth="11.5625" defaultRowHeight="19.3" x14ac:dyDescent="0.65"/>
  <cols>
    <col min="1" max="1" width="8.6875" style="11" customWidth="1"/>
    <col min="2" max="8" width="11.5625" style="11"/>
    <col min="9" max="9" width="24.875" style="11" customWidth="1"/>
    <col min="10" max="10" width="7.875" style="11" customWidth="1"/>
    <col min="11" max="12" width="11.5625" style="11"/>
    <col min="13" max="13" width="36.125" style="11" customWidth="1"/>
    <col min="14" max="14" width="17.125" style="11" customWidth="1"/>
    <col min="15" max="17" width="11.5625" style="11"/>
    <col min="18" max="18" width="27.5625" style="11" customWidth="1"/>
    <col min="19" max="19" width="11.5625" style="11"/>
    <col min="20" max="20" width="18.75" style="11" customWidth="1"/>
    <col min="21" max="16384" width="11.5625" style="11"/>
  </cols>
  <sheetData>
    <row r="1" spans="1:26" ht="19.75" thickBot="1" x14ac:dyDescent="0.7">
      <c r="A1" s="10" t="str">
        <f>マスタ!A4&amp;" 用 エントリーフォーム"</f>
        <v>2025年度全国センター・ファイア・ピストル射撃競技大会
兼 全国ジュニアスポーツ射撃競技大会 用 エントリーフォーム</v>
      </c>
      <c r="K1" s="38" t="s">
        <v>0</v>
      </c>
      <c r="L1" s="38" t="s">
        <v>1</v>
      </c>
      <c r="M1" s="39" t="s">
        <v>2</v>
      </c>
    </row>
    <row r="2" spans="1:26" ht="19.75" thickBot="1" x14ac:dyDescent="0.7">
      <c r="A2" s="38" t="s">
        <v>3</v>
      </c>
      <c r="B2" s="39" t="s">
        <v>79</v>
      </c>
      <c r="C2" s="38"/>
      <c r="D2" s="38"/>
      <c r="E2" s="38"/>
      <c r="F2" s="38" t="s">
        <v>4</v>
      </c>
      <c r="G2" s="38" t="s">
        <v>5</v>
      </c>
      <c r="H2" s="39" t="s">
        <v>80</v>
      </c>
      <c r="K2" s="38"/>
      <c r="L2" s="38" t="s">
        <v>6</v>
      </c>
      <c r="M2" s="39" t="s">
        <v>7</v>
      </c>
    </row>
    <row r="3" spans="1:26" ht="19.75" thickBot="1" x14ac:dyDescent="0.7">
      <c r="A3" s="38"/>
      <c r="B3" s="40"/>
      <c r="C3" s="38"/>
      <c r="D3" s="38"/>
      <c r="E3" s="38"/>
      <c r="F3" s="38"/>
      <c r="G3" s="38" t="s">
        <v>8</v>
      </c>
      <c r="H3" s="42" t="s">
        <v>81</v>
      </c>
      <c r="K3" s="38"/>
      <c r="L3" s="38" t="s">
        <v>9</v>
      </c>
      <c r="M3" s="39" t="s">
        <v>10</v>
      </c>
    </row>
    <row r="4" spans="1:26" ht="19.75" thickBot="1" x14ac:dyDescent="0.7">
      <c r="A4" s="38"/>
      <c r="B4" s="38"/>
      <c r="C4" s="38"/>
      <c r="D4" s="38"/>
      <c r="E4" s="38"/>
      <c r="F4" s="38"/>
      <c r="G4" s="38" t="s">
        <v>11</v>
      </c>
      <c r="H4" s="39"/>
      <c r="K4" s="38"/>
      <c r="L4" s="38" t="s">
        <v>12</v>
      </c>
      <c r="M4" s="39" t="s">
        <v>13</v>
      </c>
    </row>
    <row r="5" spans="1:26" ht="19.75" thickBot="1" x14ac:dyDescent="0.7">
      <c r="K5" s="38"/>
      <c r="L5" s="41" t="s">
        <v>14</v>
      </c>
      <c r="M5" s="39" t="s">
        <v>15</v>
      </c>
    </row>
    <row r="6" spans="1:26" x14ac:dyDescent="0.65">
      <c r="J6" s="12"/>
      <c r="K6" s="12"/>
      <c r="L6" s="12"/>
      <c r="X6" s="11" t="s">
        <v>16</v>
      </c>
    </row>
    <row r="7" spans="1:26" ht="19.75" thickBot="1" x14ac:dyDescent="0.7">
      <c r="A7" s="17"/>
      <c r="B7" s="17" t="s">
        <v>17</v>
      </c>
      <c r="C7" s="17"/>
      <c r="D7" s="17"/>
      <c r="E7" s="17"/>
      <c r="F7" s="17"/>
      <c r="G7" s="17"/>
      <c r="H7" s="17"/>
      <c r="I7" s="17"/>
      <c r="J7" s="18"/>
      <c r="K7" s="18"/>
      <c r="L7" s="18"/>
      <c r="M7" s="17" t="s">
        <v>18</v>
      </c>
      <c r="N7" s="17"/>
      <c r="O7" s="17"/>
      <c r="P7" s="17"/>
      <c r="Q7" s="17"/>
      <c r="R7" s="17" t="s">
        <v>19</v>
      </c>
      <c r="S7" s="17"/>
      <c r="T7" s="17"/>
      <c r="U7" s="17"/>
      <c r="V7" s="17"/>
      <c r="X7" s="13" t="s">
        <v>20</v>
      </c>
    </row>
    <row r="8" spans="1:26" s="13" customFormat="1" ht="78.75" customHeight="1" x14ac:dyDescent="0.65">
      <c r="A8" s="20" t="s">
        <v>21</v>
      </c>
      <c r="B8" s="21" t="s">
        <v>22</v>
      </c>
      <c r="C8" s="22" t="s">
        <v>23</v>
      </c>
      <c r="D8" s="21" t="s">
        <v>24</v>
      </c>
      <c r="E8" s="21" t="s">
        <v>25</v>
      </c>
      <c r="F8" s="21" t="s">
        <v>26</v>
      </c>
      <c r="G8" s="21" t="s">
        <v>27</v>
      </c>
      <c r="H8" s="21" t="s">
        <v>28</v>
      </c>
      <c r="I8" s="21" t="s">
        <v>29</v>
      </c>
      <c r="J8" s="21" t="s">
        <v>82</v>
      </c>
      <c r="K8" s="21" t="s">
        <v>83</v>
      </c>
      <c r="L8" s="49" t="s">
        <v>84</v>
      </c>
      <c r="M8" s="24" t="s">
        <v>85</v>
      </c>
      <c r="N8" s="23" t="s">
        <v>34</v>
      </c>
      <c r="O8" s="23" t="s">
        <v>35</v>
      </c>
      <c r="P8" s="23" t="s">
        <v>36</v>
      </c>
      <c r="Q8" s="25" t="s">
        <v>37</v>
      </c>
      <c r="R8" s="25" t="s">
        <v>38</v>
      </c>
      <c r="S8" s="25" t="s">
        <v>39</v>
      </c>
      <c r="T8" s="25" t="s">
        <v>40</v>
      </c>
      <c r="U8" s="26" t="s">
        <v>41</v>
      </c>
      <c r="V8" s="15"/>
      <c r="W8" s="14" t="s">
        <v>42</v>
      </c>
      <c r="X8" s="14" t="s">
        <v>5</v>
      </c>
      <c r="Y8" s="14" t="s">
        <v>43</v>
      </c>
      <c r="Z8" s="14" t="s">
        <v>44</v>
      </c>
    </row>
    <row r="9" spans="1:26" x14ac:dyDescent="0.65">
      <c r="A9" s="27">
        <f>IF(B9&lt;&gt;"", COUNTA($B$9:B9), "")</f>
        <v>1</v>
      </c>
      <c r="B9" s="9" t="s">
        <v>45</v>
      </c>
      <c r="C9" s="5" t="s">
        <v>46</v>
      </c>
      <c r="D9" s="5" t="s">
        <v>47</v>
      </c>
      <c r="E9" s="5" t="str">
        <f t="shared" ref="E9:E13" si="0">PHONETIC(C9)</f>
        <v>ニチラ</v>
      </c>
      <c r="F9" s="5" t="str">
        <f t="shared" ref="F9:F13" si="1">PHONETIC(D9)</f>
        <v>センタ</v>
      </c>
      <c r="G9" s="5" t="s">
        <v>48</v>
      </c>
      <c r="H9" s="6">
        <v>34559</v>
      </c>
      <c r="I9" s="5" t="s">
        <v>49</v>
      </c>
      <c r="J9" s="5" t="s">
        <v>50</v>
      </c>
      <c r="K9" s="5" t="s">
        <v>51</v>
      </c>
      <c r="L9" s="5" t="s">
        <v>52</v>
      </c>
      <c r="M9" s="5"/>
      <c r="N9" s="28">
        <f>_xlfn.XLOOKUP(L9,マスタ!$C$3:$C$19,マスタ!$E$3:$E$19,"",0,1)</f>
        <v>2000</v>
      </c>
      <c r="O9" s="8">
        <f>_xlfn.XLOOKUP(L9,マスタ!$C$3:$C$19,マスタ!$G$3:$G$19,"",0,1)</f>
        <v>45906</v>
      </c>
      <c r="P9" s="5" t="s">
        <v>53</v>
      </c>
      <c r="Q9" s="5"/>
      <c r="R9" s="7">
        <f t="shared" ref="R9:R40" si="2">IFERROR(DATEDIF(H9, O9, "Y"), "")</f>
        <v>31</v>
      </c>
      <c r="S9" s="7">
        <f>_xlfn.XLOOKUP(L9,マスタ!$C$3:$C$19,マスタ!$I$3:$I$19,"",0,1)</f>
        <v>0</v>
      </c>
      <c r="T9" s="9"/>
      <c r="U9" s="29"/>
      <c r="V9" s="16"/>
      <c r="W9" s="11" t="str" cm="1">
        <f t="array" ref="W9:W10">IF(COUNTA(B9:B58)=0, "", _xlfn._xlws.FILTER(_xlfn.UNIQUE(B9:B58), (_xlfn.UNIQUE(B9:B58)&lt;&gt;0)*(_xlfn.UNIQUE(B9:B58)&lt;&gt;"")))</f>
        <v>00000000</v>
      </c>
      <c r="X9" s="11" t="str">
        <f>IF(W9="", "", _xlfn.XLOOKUP(W9,$B$9:$B$58,$C$9:$C$58,"",0,1) &amp; "　" &amp; _xlfn.XLOOKUP(W9,$B$9:$B$58,$D$9:$D$58,"",0,1))</f>
        <v>日ら　仙太</v>
      </c>
      <c r="Y9" s="11">
        <f>IF(W9="", "", COUNTIF($B$9:$B$58, W9))</f>
        <v>3</v>
      </c>
      <c r="Z9" s="11">
        <f t="shared" ref="Z9:Z40" si="3">IF(W9="", "", SUMIF($B$9:$B$58, W9, $N$9:$N$58))</f>
        <v>11000</v>
      </c>
    </row>
    <row r="10" spans="1:26" x14ac:dyDescent="0.65">
      <c r="A10" s="27">
        <f>IF(B10&lt;&gt;"", COUNTA($B$9:B10), "")</f>
        <v>2</v>
      </c>
      <c r="B10" s="9" t="s">
        <v>54</v>
      </c>
      <c r="C10" s="5" t="s">
        <v>46</v>
      </c>
      <c r="D10" s="5" t="s">
        <v>55</v>
      </c>
      <c r="E10" s="5" t="str">
        <f t="shared" si="0"/>
        <v>ニチラ</v>
      </c>
      <c r="F10" s="5" t="str">
        <f t="shared" si="1"/>
        <v>アタリ</v>
      </c>
      <c r="G10" s="5" t="s">
        <v>56</v>
      </c>
      <c r="H10" s="6">
        <v>36526</v>
      </c>
      <c r="I10" s="5" t="s">
        <v>57</v>
      </c>
      <c r="J10" s="5"/>
      <c r="K10" s="5" t="s">
        <v>58</v>
      </c>
      <c r="L10" s="5" t="s">
        <v>59</v>
      </c>
      <c r="M10" s="5"/>
      <c r="N10" s="28" t="str">
        <f>_xlfn.XLOOKUP(L10,マスタ!$C$3:$C$19,マスタ!$E$3:$E$19,"",0,1)</f>
        <v/>
      </c>
      <c r="O10" s="8" t="str">
        <f>_xlfn.XLOOKUP(L10,マスタ!$C$3:$C$19,マスタ!$G$3:$G$19,"",0,1)</f>
        <v/>
      </c>
      <c r="P10" s="5" t="s">
        <v>60</v>
      </c>
      <c r="Q10" s="5" t="s">
        <v>61</v>
      </c>
      <c r="R10" s="7" t="str">
        <f t="shared" si="2"/>
        <v/>
      </c>
      <c r="S10" s="7" t="str">
        <f>_xlfn.XLOOKUP(L10,マスタ!$C$3:$C$19,マスタ!$I$3:$I$19,"",0,1)</f>
        <v/>
      </c>
      <c r="T10" s="9" t="s">
        <v>62</v>
      </c>
      <c r="U10" s="29" t="s">
        <v>63</v>
      </c>
      <c r="V10" s="16"/>
      <c r="W10" s="11" t="str">
        <v>00000001</v>
      </c>
      <c r="X10" s="11" t="str">
        <f t="shared" ref="X10:X58" si="4">IF(W10="", "", _xlfn.XLOOKUP(W10,$B$9:$B$58,$C$9:$C$58,"",0,1) &amp; "　" &amp; _xlfn.XLOOKUP(W10,$B$9:$B$58,$D$9:$D$58,"",0,1))</f>
        <v>日ら　当たり</v>
      </c>
      <c r="Y10" s="11">
        <f>IF(W10="", "", COUNTIF($B$9:$B$58, W10))</f>
        <v>2</v>
      </c>
      <c r="Z10" s="11">
        <f t="shared" si="3"/>
        <v>4500</v>
      </c>
    </row>
    <row r="11" spans="1:26" x14ac:dyDescent="0.65">
      <c r="A11" s="27">
        <f>IF(B11&lt;&gt;"", COUNTA($B$9:B11), "")</f>
        <v>3</v>
      </c>
      <c r="B11" s="9" t="s">
        <v>45</v>
      </c>
      <c r="C11" s="5" t="s">
        <v>46</v>
      </c>
      <c r="D11" s="5" t="s">
        <v>47</v>
      </c>
      <c r="E11" s="5" t="str">
        <f t="shared" si="0"/>
        <v>ニチラ</v>
      </c>
      <c r="F11" s="5" t="str">
        <f t="shared" si="1"/>
        <v>センタ</v>
      </c>
      <c r="G11" s="5" t="s">
        <v>48</v>
      </c>
      <c r="H11" s="6">
        <v>34559</v>
      </c>
      <c r="I11" s="5" t="s">
        <v>49</v>
      </c>
      <c r="J11" s="5" t="s">
        <v>64</v>
      </c>
      <c r="K11" s="5" t="s">
        <v>51</v>
      </c>
      <c r="L11" s="5" t="s">
        <v>65</v>
      </c>
      <c r="M11" s="5"/>
      <c r="N11" s="28">
        <f>_xlfn.XLOOKUP(L11,マスタ!$C$3:$C$19,マスタ!$E$3:$E$19,"",0,1)</f>
        <v>4500</v>
      </c>
      <c r="O11" s="8">
        <f>_xlfn.XLOOKUP(L11,マスタ!$C$3:$C$19,マスタ!$G$3:$G$19,"",0,1)</f>
        <v>45905</v>
      </c>
      <c r="P11" s="5" t="s">
        <v>66</v>
      </c>
      <c r="Q11" s="5" t="s">
        <v>61</v>
      </c>
      <c r="R11" s="7">
        <f t="shared" si="2"/>
        <v>31</v>
      </c>
      <c r="S11" s="7" t="str">
        <f>_xlfn.XLOOKUP(L11,マスタ!$C$3:$C$19,マスタ!$I$3:$I$19,"",0,1)</f>
        <v>空気拳銃以外の空気銃</v>
      </c>
      <c r="T11" s="9" t="s">
        <v>67</v>
      </c>
      <c r="U11" s="29" t="s">
        <v>68</v>
      </c>
      <c r="V11" s="16"/>
      <c r="X11" s="11" t="str">
        <f t="shared" si="4"/>
        <v/>
      </c>
      <c r="Y11" s="11" t="str">
        <f t="shared" ref="Y11:Y58" si="5">IF(W11="", "", COUNTIF($B$9:$B$58, W11))</f>
        <v/>
      </c>
      <c r="Z11" s="11" t="str">
        <f t="shared" si="3"/>
        <v/>
      </c>
    </row>
    <row r="12" spans="1:26" x14ac:dyDescent="0.65">
      <c r="A12" s="27">
        <f>IF(B12&lt;&gt;"", COUNTA($B$9:B12), "")</f>
        <v>4</v>
      </c>
      <c r="B12" s="9" t="s">
        <v>45</v>
      </c>
      <c r="C12" s="5" t="s">
        <v>46</v>
      </c>
      <c r="D12" s="5" t="s">
        <v>47</v>
      </c>
      <c r="E12" s="5" t="str">
        <f t="shared" si="0"/>
        <v>ニチラ</v>
      </c>
      <c r="F12" s="5" t="str">
        <f t="shared" si="1"/>
        <v>センタ</v>
      </c>
      <c r="G12" s="5" t="s">
        <v>48</v>
      </c>
      <c r="H12" s="6">
        <v>34559</v>
      </c>
      <c r="I12" s="5" t="s">
        <v>49</v>
      </c>
      <c r="J12" s="5" t="s">
        <v>64</v>
      </c>
      <c r="K12" s="5" t="s">
        <v>51</v>
      </c>
      <c r="L12" s="5" t="s">
        <v>69</v>
      </c>
      <c r="M12" s="5" t="s">
        <v>70</v>
      </c>
      <c r="N12" s="28">
        <f>_xlfn.XLOOKUP(L12,マスタ!$C$3:$C$19,マスタ!$E$3:$E$19,"",0,1)</f>
        <v>4500</v>
      </c>
      <c r="O12" s="8">
        <f>_xlfn.XLOOKUP(L12,マスタ!$C$3:$C$19,マスタ!$G$3:$G$19,"",0,1)</f>
        <v>45907</v>
      </c>
      <c r="P12" s="5" t="s">
        <v>71</v>
      </c>
      <c r="Q12" s="5" t="s">
        <v>61</v>
      </c>
      <c r="R12" s="7">
        <f t="shared" si="2"/>
        <v>31</v>
      </c>
      <c r="S12" s="7" t="str">
        <f>_xlfn.XLOOKUP(L12,マスタ!$C$3:$C$19,マスタ!$I$3:$I$19,"",0,1)</f>
        <v>空気拳銃以外の空気銃</v>
      </c>
      <c r="T12" s="9" t="s">
        <v>72</v>
      </c>
      <c r="U12" s="29" t="s">
        <v>73</v>
      </c>
      <c r="V12" s="16"/>
      <c r="X12" s="11" t="str">
        <f t="shared" si="4"/>
        <v/>
      </c>
      <c r="Y12" s="11" t="str">
        <f t="shared" si="5"/>
        <v/>
      </c>
      <c r="Z12" s="11" t="str">
        <f t="shared" si="3"/>
        <v/>
      </c>
    </row>
    <row r="13" spans="1:26" x14ac:dyDescent="0.65">
      <c r="A13" s="27">
        <f>IF(B13&lt;&gt;"", COUNTA($B$9:B13), "")</f>
        <v>5</v>
      </c>
      <c r="B13" s="9" t="s">
        <v>54</v>
      </c>
      <c r="C13" s="5" t="s">
        <v>46</v>
      </c>
      <c r="D13" s="5" t="s">
        <v>55</v>
      </c>
      <c r="E13" s="5" t="str">
        <f t="shared" si="0"/>
        <v>ニチラ</v>
      </c>
      <c r="F13" s="5" t="str">
        <f t="shared" si="1"/>
        <v>アタリ</v>
      </c>
      <c r="G13" s="5" t="s">
        <v>56</v>
      </c>
      <c r="H13" s="6">
        <v>36526</v>
      </c>
      <c r="I13" s="5" t="s">
        <v>57</v>
      </c>
      <c r="J13" s="5"/>
      <c r="K13" s="5" t="s">
        <v>58</v>
      </c>
      <c r="L13" s="5" t="s">
        <v>69</v>
      </c>
      <c r="M13" s="5" t="s">
        <v>70</v>
      </c>
      <c r="N13" s="28">
        <f>_xlfn.XLOOKUP(L13,マスタ!$C$3:$C$19,マスタ!$E$3:$E$19,"",0,1)</f>
        <v>4500</v>
      </c>
      <c r="O13" s="8">
        <f>_xlfn.XLOOKUP(L13,マスタ!$C$3:$C$19,マスタ!$G$3:$G$19,"",0,1)</f>
        <v>45907</v>
      </c>
      <c r="P13" s="5" t="s">
        <v>74</v>
      </c>
      <c r="Q13" s="5" t="s">
        <v>61</v>
      </c>
      <c r="R13" s="7">
        <f t="shared" si="2"/>
        <v>25</v>
      </c>
      <c r="S13" s="7" t="str">
        <f>_xlfn.XLOOKUP(L13,マスタ!$C$3:$C$19,マスタ!$I$3:$I$19,"",0,1)</f>
        <v>空気拳銃以外の空気銃</v>
      </c>
      <c r="T13" s="9" t="s">
        <v>75</v>
      </c>
      <c r="U13" s="29" t="s">
        <v>76</v>
      </c>
      <c r="V13" s="16"/>
      <c r="X13" s="11" t="str">
        <f t="shared" si="4"/>
        <v/>
      </c>
      <c r="Y13" s="11" t="str">
        <f t="shared" si="5"/>
        <v/>
      </c>
      <c r="Z13" s="11" t="str">
        <f t="shared" si="3"/>
        <v/>
      </c>
    </row>
    <row r="14" spans="1:26" x14ac:dyDescent="0.65">
      <c r="A14" s="27" t="str">
        <f>IF(B14&lt;&gt;"", COUNTA($B$9:B14), "")</f>
        <v/>
      </c>
      <c r="B14" s="9"/>
      <c r="C14" s="5"/>
      <c r="D14" s="5"/>
      <c r="E14" s="5" t="str">
        <f t="shared" ref="E14:F58" si="6">PHONETIC(C14)</f>
        <v/>
      </c>
      <c r="F14" s="5" t="str">
        <f t="shared" si="6"/>
        <v/>
      </c>
      <c r="G14" s="5"/>
      <c r="H14" s="6"/>
      <c r="I14" s="5"/>
      <c r="J14" s="5"/>
      <c r="K14" s="5"/>
      <c r="L14" s="5"/>
      <c r="M14" s="5"/>
      <c r="N14" s="28" t="str">
        <f>_xlfn.XLOOKUP(L14,マスタ!$C$3:$C$19,マスタ!$E$3:$E$19,"",0,1)</f>
        <v/>
      </c>
      <c r="O14" s="8" t="str">
        <f>_xlfn.XLOOKUP(L14,マスタ!$C$3:$C$19,マスタ!$G$3:$G$19,"",0,1)</f>
        <v/>
      </c>
      <c r="P14" s="5"/>
      <c r="Q14" s="5"/>
      <c r="R14" s="7" t="str">
        <f t="shared" si="2"/>
        <v/>
      </c>
      <c r="S14" s="7" t="str">
        <f>_xlfn.XLOOKUP(L14,マスタ!$C$3:$C$19,マスタ!$I$3:$I$19,"",0,1)</f>
        <v/>
      </c>
      <c r="T14" s="9"/>
      <c r="U14" s="29"/>
      <c r="V14" s="16"/>
      <c r="X14" s="11" t="str">
        <f t="shared" si="4"/>
        <v/>
      </c>
      <c r="Y14" s="11" t="str">
        <f t="shared" si="5"/>
        <v/>
      </c>
      <c r="Z14" s="11" t="str">
        <f t="shared" si="3"/>
        <v/>
      </c>
    </row>
    <row r="15" spans="1:26" x14ac:dyDescent="0.65">
      <c r="A15" s="27" t="str">
        <f>IF(B15&lt;&gt;"", COUNTA($B$9:B15), "")</f>
        <v/>
      </c>
      <c r="B15" s="9"/>
      <c r="C15" s="5"/>
      <c r="D15" s="5"/>
      <c r="E15" s="5" t="str">
        <f t="shared" si="6"/>
        <v/>
      </c>
      <c r="F15" s="5" t="str">
        <f t="shared" si="6"/>
        <v/>
      </c>
      <c r="G15" s="5"/>
      <c r="H15" s="6"/>
      <c r="I15" s="5"/>
      <c r="J15" s="5"/>
      <c r="K15" s="5"/>
      <c r="L15" s="5"/>
      <c r="M15" s="5"/>
      <c r="N15" s="28" t="str">
        <f>_xlfn.XLOOKUP(L15,マスタ!$C$3:$C$19,マスタ!$E$3:$E$19,"",0,1)</f>
        <v/>
      </c>
      <c r="O15" s="8" t="str">
        <f>_xlfn.XLOOKUP(L15,マスタ!$C$3:$C$19,マスタ!$G$3:$G$19,"",0,1)</f>
        <v/>
      </c>
      <c r="P15" s="5"/>
      <c r="Q15" s="5"/>
      <c r="R15" s="7" t="str">
        <f t="shared" si="2"/>
        <v/>
      </c>
      <c r="S15" s="7" t="str">
        <f>_xlfn.XLOOKUP(L15,マスタ!$C$3:$C$19,マスタ!$I$3:$I$19,"",0,1)</f>
        <v/>
      </c>
      <c r="T15" s="9"/>
      <c r="U15" s="29"/>
      <c r="V15" s="16"/>
      <c r="X15" s="11" t="str">
        <f t="shared" si="4"/>
        <v/>
      </c>
      <c r="Y15" s="11" t="str">
        <f t="shared" si="5"/>
        <v/>
      </c>
      <c r="Z15" s="11" t="str">
        <f t="shared" si="3"/>
        <v/>
      </c>
    </row>
    <row r="16" spans="1:26" x14ac:dyDescent="0.65">
      <c r="A16" s="27" t="str">
        <f>IF(B16&lt;&gt;"", COUNTA($B$9:B16), "")</f>
        <v/>
      </c>
      <c r="B16" s="9"/>
      <c r="C16" s="5"/>
      <c r="D16" s="5"/>
      <c r="E16" s="5" t="str">
        <f t="shared" si="6"/>
        <v/>
      </c>
      <c r="F16" s="5" t="str">
        <f t="shared" si="6"/>
        <v/>
      </c>
      <c r="G16" s="5"/>
      <c r="H16" s="6"/>
      <c r="I16" s="5"/>
      <c r="J16" s="5"/>
      <c r="K16" s="5"/>
      <c r="L16" s="5"/>
      <c r="M16" s="5"/>
      <c r="N16" s="28" t="str">
        <f>_xlfn.XLOOKUP(L16,マスタ!$C$3:$C$19,マスタ!$E$3:$E$19,"",0,1)</f>
        <v/>
      </c>
      <c r="O16" s="8" t="str">
        <f>_xlfn.XLOOKUP(L16,マスタ!$C$3:$C$19,マスタ!$G$3:$G$19,"",0,1)</f>
        <v/>
      </c>
      <c r="P16" s="5"/>
      <c r="Q16" s="5"/>
      <c r="R16" s="7" t="str">
        <f t="shared" si="2"/>
        <v/>
      </c>
      <c r="S16" s="7" t="str">
        <f>_xlfn.XLOOKUP(L16,マスタ!$C$3:$C$19,マスタ!$I$3:$I$19,"",0,1)</f>
        <v/>
      </c>
      <c r="T16" s="9"/>
      <c r="U16" s="29"/>
      <c r="V16" s="16"/>
      <c r="X16" s="11" t="str">
        <f t="shared" si="4"/>
        <v/>
      </c>
      <c r="Y16" s="11" t="str">
        <f t="shared" si="5"/>
        <v/>
      </c>
      <c r="Z16" s="11" t="str">
        <f t="shared" si="3"/>
        <v/>
      </c>
    </row>
    <row r="17" spans="1:26" x14ac:dyDescent="0.65">
      <c r="A17" s="27" t="str">
        <f>IF(B17&lt;&gt;"", COUNTA($B$9:B17), "")</f>
        <v/>
      </c>
      <c r="B17" s="9"/>
      <c r="C17" s="5"/>
      <c r="D17" s="5"/>
      <c r="E17" s="5" t="str">
        <f t="shared" si="6"/>
        <v/>
      </c>
      <c r="F17" s="5" t="str">
        <f t="shared" si="6"/>
        <v/>
      </c>
      <c r="G17" s="5"/>
      <c r="H17" s="6"/>
      <c r="I17" s="5"/>
      <c r="J17" s="5"/>
      <c r="K17" s="5"/>
      <c r="L17" s="5"/>
      <c r="M17" s="5"/>
      <c r="N17" s="28" t="str">
        <f>_xlfn.XLOOKUP(L17,マスタ!$C$3:$C$19,マスタ!$E$3:$E$19,"",0,1)</f>
        <v/>
      </c>
      <c r="O17" s="8" t="str">
        <f>_xlfn.XLOOKUP(L17,マスタ!$C$3:$C$19,マスタ!$G$3:$G$19,"",0,1)</f>
        <v/>
      </c>
      <c r="P17" s="5"/>
      <c r="Q17" s="5"/>
      <c r="R17" s="7" t="str">
        <f t="shared" si="2"/>
        <v/>
      </c>
      <c r="S17" s="7" t="str">
        <f>_xlfn.XLOOKUP(L17,マスタ!$C$3:$C$19,マスタ!$I$3:$I$19,"",0,1)</f>
        <v/>
      </c>
      <c r="T17" s="9"/>
      <c r="U17" s="29"/>
      <c r="V17" s="16"/>
      <c r="X17" s="11" t="str">
        <f t="shared" si="4"/>
        <v/>
      </c>
      <c r="Y17" s="11" t="str">
        <f t="shared" si="5"/>
        <v/>
      </c>
      <c r="Z17" s="11" t="str">
        <f t="shared" si="3"/>
        <v/>
      </c>
    </row>
    <row r="18" spans="1:26" x14ac:dyDescent="0.65">
      <c r="A18" s="27" t="str">
        <f>IF(B18&lt;&gt;"", COUNTA($B$9:B18), "")</f>
        <v/>
      </c>
      <c r="B18" s="9"/>
      <c r="C18" s="5"/>
      <c r="D18" s="5"/>
      <c r="E18" s="5" t="str">
        <f t="shared" si="6"/>
        <v/>
      </c>
      <c r="F18" s="5" t="str">
        <f t="shared" si="6"/>
        <v/>
      </c>
      <c r="G18" s="5"/>
      <c r="H18" s="6"/>
      <c r="I18" s="5"/>
      <c r="J18" s="5"/>
      <c r="K18" s="5"/>
      <c r="L18" s="5"/>
      <c r="M18" s="5"/>
      <c r="N18" s="28" t="str">
        <f>_xlfn.XLOOKUP(L18,マスタ!$C$3:$C$19,マスタ!$E$3:$E$19,"",0,1)</f>
        <v/>
      </c>
      <c r="O18" s="8" t="str">
        <f>_xlfn.XLOOKUP(L18,マスタ!$C$3:$C$19,マスタ!$G$3:$G$19,"",0,1)</f>
        <v/>
      </c>
      <c r="P18" s="5"/>
      <c r="Q18" s="5"/>
      <c r="R18" s="7" t="str">
        <f t="shared" si="2"/>
        <v/>
      </c>
      <c r="S18" s="7" t="str">
        <f>_xlfn.XLOOKUP(L18,マスタ!$C$3:$C$19,マスタ!$I$3:$I$19,"",0,1)</f>
        <v/>
      </c>
      <c r="T18" s="9"/>
      <c r="U18" s="29"/>
      <c r="V18" s="16"/>
      <c r="X18" s="11" t="str">
        <f t="shared" si="4"/>
        <v/>
      </c>
      <c r="Y18" s="11" t="str">
        <f t="shared" si="5"/>
        <v/>
      </c>
      <c r="Z18" s="11" t="str">
        <f t="shared" si="3"/>
        <v/>
      </c>
    </row>
    <row r="19" spans="1:26" x14ac:dyDescent="0.65">
      <c r="A19" s="27" t="str">
        <f>IF(B19&lt;&gt;"", COUNTA($B$9:B19), "")</f>
        <v/>
      </c>
      <c r="B19" s="9"/>
      <c r="C19" s="5"/>
      <c r="D19" s="5"/>
      <c r="E19" s="5" t="str">
        <f t="shared" si="6"/>
        <v/>
      </c>
      <c r="F19" s="5" t="str">
        <f t="shared" si="6"/>
        <v/>
      </c>
      <c r="G19" s="5"/>
      <c r="H19" s="6"/>
      <c r="I19" s="5"/>
      <c r="J19" s="5"/>
      <c r="K19" s="5"/>
      <c r="L19" s="5"/>
      <c r="M19" s="5"/>
      <c r="N19" s="28" t="str">
        <f>_xlfn.XLOOKUP(L19,マスタ!$C$3:$C$19,マスタ!$E$3:$E$19,"",0,1)</f>
        <v/>
      </c>
      <c r="O19" s="8" t="str">
        <f>_xlfn.XLOOKUP(L19,マスタ!$C$3:$C$19,マスタ!$G$3:$G$19,"",0,1)</f>
        <v/>
      </c>
      <c r="P19" s="5"/>
      <c r="Q19" s="5"/>
      <c r="R19" s="7" t="str">
        <f t="shared" si="2"/>
        <v/>
      </c>
      <c r="S19" s="7" t="str">
        <f>_xlfn.XLOOKUP(L19,マスタ!$C$3:$C$19,マスタ!$I$3:$I$19,"",0,1)</f>
        <v/>
      </c>
      <c r="T19" s="9"/>
      <c r="U19" s="29"/>
      <c r="V19" s="16"/>
      <c r="X19" s="11" t="str">
        <f t="shared" si="4"/>
        <v/>
      </c>
      <c r="Y19" s="11" t="str">
        <f t="shared" si="5"/>
        <v/>
      </c>
      <c r="Z19" s="11" t="str">
        <f t="shared" si="3"/>
        <v/>
      </c>
    </row>
    <row r="20" spans="1:26" x14ac:dyDescent="0.65">
      <c r="A20" s="27" t="str">
        <f>IF(B20&lt;&gt;"", COUNTA($B$9:B20), "")</f>
        <v/>
      </c>
      <c r="B20" s="9"/>
      <c r="C20" s="5"/>
      <c r="D20" s="5"/>
      <c r="E20" s="5" t="str">
        <f t="shared" si="6"/>
        <v/>
      </c>
      <c r="F20" s="5" t="str">
        <f t="shared" si="6"/>
        <v/>
      </c>
      <c r="G20" s="5"/>
      <c r="H20" s="6"/>
      <c r="I20" s="5"/>
      <c r="J20" s="5"/>
      <c r="K20" s="5"/>
      <c r="L20" s="5"/>
      <c r="M20" s="5"/>
      <c r="N20" s="28" t="str">
        <f>_xlfn.XLOOKUP(L20,マスタ!$C$3:$C$19,マスタ!$E$3:$E$19,"",0,1)</f>
        <v/>
      </c>
      <c r="O20" s="8" t="str">
        <f>_xlfn.XLOOKUP(L20,マスタ!$C$3:$C$19,マスタ!$G$3:$G$19,"",0,1)</f>
        <v/>
      </c>
      <c r="P20" s="5"/>
      <c r="Q20" s="5"/>
      <c r="R20" s="7" t="str">
        <f t="shared" si="2"/>
        <v/>
      </c>
      <c r="S20" s="7" t="str">
        <f>_xlfn.XLOOKUP(L20,マスタ!$C$3:$C$19,マスタ!$I$3:$I$19,"",0,1)</f>
        <v/>
      </c>
      <c r="T20" s="9"/>
      <c r="U20" s="29"/>
      <c r="V20" s="16"/>
      <c r="X20" s="11" t="str">
        <f t="shared" si="4"/>
        <v/>
      </c>
      <c r="Y20" s="11" t="str">
        <f t="shared" si="5"/>
        <v/>
      </c>
      <c r="Z20" s="11" t="str">
        <f t="shared" si="3"/>
        <v/>
      </c>
    </row>
    <row r="21" spans="1:26" x14ac:dyDescent="0.65">
      <c r="A21" s="27" t="str">
        <f>IF(B21&lt;&gt;"", COUNTA($B$9:B21), "")</f>
        <v/>
      </c>
      <c r="B21" s="9"/>
      <c r="C21" s="5"/>
      <c r="D21" s="5"/>
      <c r="E21" s="5" t="str">
        <f t="shared" si="6"/>
        <v/>
      </c>
      <c r="F21" s="5" t="str">
        <f t="shared" si="6"/>
        <v/>
      </c>
      <c r="G21" s="5"/>
      <c r="H21" s="6"/>
      <c r="I21" s="5"/>
      <c r="J21" s="5"/>
      <c r="K21" s="5"/>
      <c r="L21" s="5"/>
      <c r="M21" s="5"/>
      <c r="N21" s="28" t="str">
        <f>_xlfn.XLOOKUP(L21,マスタ!$C$3:$C$19,マスタ!$E$3:$E$19,"",0,1)</f>
        <v/>
      </c>
      <c r="O21" s="8" t="str">
        <f>_xlfn.XLOOKUP(L21,マスタ!$C$3:$C$19,マスタ!$G$3:$G$19,"",0,1)</f>
        <v/>
      </c>
      <c r="P21" s="5"/>
      <c r="Q21" s="5"/>
      <c r="R21" s="7" t="str">
        <f t="shared" si="2"/>
        <v/>
      </c>
      <c r="S21" s="7" t="str">
        <f>_xlfn.XLOOKUP(L21,マスタ!$C$3:$C$19,マスタ!$I$3:$I$19,"",0,1)</f>
        <v/>
      </c>
      <c r="T21" s="9"/>
      <c r="U21" s="29"/>
      <c r="V21" s="16"/>
      <c r="X21" s="11" t="str">
        <f t="shared" si="4"/>
        <v/>
      </c>
      <c r="Y21" s="11" t="str">
        <f t="shared" si="5"/>
        <v/>
      </c>
      <c r="Z21" s="11" t="str">
        <f t="shared" si="3"/>
        <v/>
      </c>
    </row>
    <row r="22" spans="1:26" x14ac:dyDescent="0.65">
      <c r="A22" s="27" t="str">
        <f>IF(B22&lt;&gt;"", COUNTA($B$9:B22), "")</f>
        <v/>
      </c>
      <c r="B22" s="9"/>
      <c r="C22" s="5"/>
      <c r="D22" s="5"/>
      <c r="E22" s="5" t="str">
        <f t="shared" si="6"/>
        <v/>
      </c>
      <c r="F22" s="5" t="str">
        <f t="shared" si="6"/>
        <v/>
      </c>
      <c r="G22" s="5"/>
      <c r="H22" s="6"/>
      <c r="I22" s="5"/>
      <c r="J22" s="5"/>
      <c r="K22" s="5"/>
      <c r="L22" s="5"/>
      <c r="M22" s="5"/>
      <c r="N22" s="28" t="str">
        <f>_xlfn.XLOOKUP(L22,マスタ!$C$3:$C$19,マスタ!$E$3:$E$19,"",0,1)</f>
        <v/>
      </c>
      <c r="O22" s="8" t="str">
        <f>_xlfn.XLOOKUP(L22,マスタ!$C$3:$C$19,マスタ!$G$3:$G$19,"",0,1)</f>
        <v/>
      </c>
      <c r="P22" s="5"/>
      <c r="Q22" s="5"/>
      <c r="R22" s="7" t="str">
        <f t="shared" si="2"/>
        <v/>
      </c>
      <c r="S22" s="7" t="str">
        <f>_xlfn.XLOOKUP(L22,マスタ!$C$3:$C$19,マスタ!$I$3:$I$19,"",0,1)</f>
        <v/>
      </c>
      <c r="T22" s="9"/>
      <c r="U22" s="29"/>
      <c r="V22" s="16"/>
      <c r="X22" s="11" t="str">
        <f t="shared" si="4"/>
        <v/>
      </c>
      <c r="Y22" s="11" t="str">
        <f t="shared" si="5"/>
        <v/>
      </c>
      <c r="Z22" s="11" t="str">
        <f t="shared" si="3"/>
        <v/>
      </c>
    </row>
    <row r="23" spans="1:26" x14ac:dyDescent="0.65">
      <c r="A23" s="27" t="str">
        <f>IF(B23&lt;&gt;"", COUNTA($B$9:B23), "")</f>
        <v/>
      </c>
      <c r="B23" s="9"/>
      <c r="C23" s="5"/>
      <c r="D23" s="5"/>
      <c r="E23" s="5" t="str">
        <f t="shared" si="6"/>
        <v/>
      </c>
      <c r="F23" s="5" t="str">
        <f t="shared" si="6"/>
        <v/>
      </c>
      <c r="G23" s="5"/>
      <c r="H23" s="6"/>
      <c r="I23" s="5"/>
      <c r="J23" s="5"/>
      <c r="K23" s="5"/>
      <c r="L23" s="5"/>
      <c r="M23" s="5"/>
      <c r="N23" s="28" t="str">
        <f>_xlfn.XLOOKUP(L23,マスタ!$C$3:$C$19,マスタ!$E$3:$E$19,"",0,1)</f>
        <v/>
      </c>
      <c r="O23" s="8" t="str">
        <f>_xlfn.XLOOKUP(L23,マスタ!$C$3:$C$19,マスタ!$G$3:$G$19,"",0,1)</f>
        <v/>
      </c>
      <c r="P23" s="5"/>
      <c r="Q23" s="5"/>
      <c r="R23" s="7" t="str">
        <f t="shared" si="2"/>
        <v/>
      </c>
      <c r="S23" s="7" t="str">
        <f>_xlfn.XLOOKUP(L23,マスタ!$C$3:$C$19,マスタ!$I$3:$I$19,"",0,1)</f>
        <v/>
      </c>
      <c r="T23" s="9"/>
      <c r="U23" s="29"/>
      <c r="V23" s="16"/>
      <c r="X23" s="11" t="str">
        <f t="shared" si="4"/>
        <v/>
      </c>
      <c r="Y23" s="11" t="str">
        <f t="shared" si="5"/>
        <v/>
      </c>
      <c r="Z23" s="11" t="str">
        <f t="shared" si="3"/>
        <v/>
      </c>
    </row>
    <row r="24" spans="1:26" x14ac:dyDescent="0.65">
      <c r="A24" s="27" t="str">
        <f>IF(B24&lt;&gt;"", COUNTA($B$9:B24), "")</f>
        <v/>
      </c>
      <c r="B24" s="9"/>
      <c r="C24" s="5"/>
      <c r="D24" s="5"/>
      <c r="E24" s="5" t="str">
        <f t="shared" si="6"/>
        <v/>
      </c>
      <c r="F24" s="5" t="str">
        <f t="shared" si="6"/>
        <v/>
      </c>
      <c r="G24" s="5"/>
      <c r="H24" s="6"/>
      <c r="I24" s="5"/>
      <c r="J24" s="5"/>
      <c r="K24" s="5"/>
      <c r="L24" s="5"/>
      <c r="M24" s="5"/>
      <c r="N24" s="28" t="str">
        <f>_xlfn.XLOOKUP(L24,マスタ!$C$3:$C$19,マスタ!$E$3:$E$19,"",0,1)</f>
        <v/>
      </c>
      <c r="O24" s="8" t="str">
        <f>_xlfn.XLOOKUP(L24,マスタ!$C$3:$C$19,マスタ!$G$3:$G$19,"",0,1)</f>
        <v/>
      </c>
      <c r="P24" s="5"/>
      <c r="Q24" s="5"/>
      <c r="R24" s="7" t="str">
        <f t="shared" si="2"/>
        <v/>
      </c>
      <c r="S24" s="7" t="str">
        <f>_xlfn.XLOOKUP(L24,マスタ!$C$3:$C$19,マスタ!$I$3:$I$19,"",0,1)</f>
        <v/>
      </c>
      <c r="T24" s="9"/>
      <c r="U24" s="29"/>
      <c r="V24" s="16"/>
      <c r="X24" s="11" t="str">
        <f t="shared" si="4"/>
        <v/>
      </c>
      <c r="Y24" s="11" t="str">
        <f t="shared" si="5"/>
        <v/>
      </c>
      <c r="Z24" s="11" t="str">
        <f t="shared" si="3"/>
        <v/>
      </c>
    </row>
    <row r="25" spans="1:26" x14ac:dyDescent="0.65">
      <c r="A25" s="27" t="str">
        <f>IF(B25&lt;&gt;"", COUNTA($B$9:B25), "")</f>
        <v/>
      </c>
      <c r="B25" s="9"/>
      <c r="C25" s="5"/>
      <c r="D25" s="5"/>
      <c r="E25" s="5" t="str">
        <f t="shared" si="6"/>
        <v/>
      </c>
      <c r="F25" s="5" t="str">
        <f t="shared" si="6"/>
        <v/>
      </c>
      <c r="G25" s="5"/>
      <c r="H25" s="6"/>
      <c r="I25" s="5"/>
      <c r="J25" s="5"/>
      <c r="K25" s="5"/>
      <c r="L25" s="5"/>
      <c r="M25" s="5"/>
      <c r="N25" s="28" t="str">
        <f>_xlfn.XLOOKUP(L25,マスタ!$C$3:$C$19,マスタ!$E$3:$E$19,"",0,1)</f>
        <v/>
      </c>
      <c r="O25" s="8" t="str">
        <f>_xlfn.XLOOKUP(L25,マスタ!$C$3:$C$19,マスタ!$G$3:$G$19,"",0,1)</f>
        <v/>
      </c>
      <c r="P25" s="5"/>
      <c r="Q25" s="5"/>
      <c r="R25" s="7" t="str">
        <f t="shared" si="2"/>
        <v/>
      </c>
      <c r="S25" s="7" t="str">
        <f>_xlfn.XLOOKUP(L25,マスタ!$C$3:$C$19,マスタ!$I$3:$I$19,"",0,1)</f>
        <v/>
      </c>
      <c r="T25" s="9"/>
      <c r="U25" s="29"/>
      <c r="V25" s="16"/>
      <c r="X25" s="11" t="str">
        <f t="shared" si="4"/>
        <v/>
      </c>
      <c r="Y25" s="11" t="str">
        <f t="shared" si="5"/>
        <v/>
      </c>
      <c r="Z25" s="11" t="str">
        <f t="shared" si="3"/>
        <v/>
      </c>
    </row>
    <row r="26" spans="1:26" x14ac:dyDescent="0.65">
      <c r="A26" s="27" t="str">
        <f>IF(B26&lt;&gt;"", COUNTA($B$9:B26), "")</f>
        <v/>
      </c>
      <c r="B26" s="9"/>
      <c r="C26" s="5"/>
      <c r="D26" s="5"/>
      <c r="E26" s="5" t="str">
        <f t="shared" si="6"/>
        <v/>
      </c>
      <c r="F26" s="5" t="str">
        <f t="shared" si="6"/>
        <v/>
      </c>
      <c r="G26" s="5"/>
      <c r="H26" s="6"/>
      <c r="I26" s="5"/>
      <c r="J26" s="5"/>
      <c r="K26" s="5"/>
      <c r="L26" s="5"/>
      <c r="M26" s="5"/>
      <c r="N26" s="28" t="str">
        <f>_xlfn.XLOOKUP(L26,マスタ!$C$3:$C$19,マスタ!$E$3:$E$19,"",0,1)</f>
        <v/>
      </c>
      <c r="O26" s="8" t="str">
        <f>_xlfn.XLOOKUP(L26,マスタ!$C$3:$C$19,マスタ!$G$3:$G$19,"",0,1)</f>
        <v/>
      </c>
      <c r="P26" s="5"/>
      <c r="Q26" s="5"/>
      <c r="R26" s="7" t="str">
        <f t="shared" si="2"/>
        <v/>
      </c>
      <c r="S26" s="7" t="str">
        <f>_xlfn.XLOOKUP(L26,マスタ!$C$3:$C$19,マスタ!$I$3:$I$19,"",0,1)</f>
        <v/>
      </c>
      <c r="T26" s="9"/>
      <c r="U26" s="29"/>
      <c r="V26" s="16"/>
      <c r="X26" s="11" t="str">
        <f t="shared" si="4"/>
        <v/>
      </c>
      <c r="Y26" s="11" t="str">
        <f t="shared" si="5"/>
        <v/>
      </c>
      <c r="Z26" s="11" t="str">
        <f t="shared" si="3"/>
        <v/>
      </c>
    </row>
    <row r="27" spans="1:26" x14ac:dyDescent="0.65">
      <c r="A27" s="27" t="str">
        <f>IF(B27&lt;&gt;"", COUNTA($B$9:B27), "")</f>
        <v/>
      </c>
      <c r="B27" s="9"/>
      <c r="C27" s="5"/>
      <c r="D27" s="5"/>
      <c r="E27" s="5" t="str">
        <f t="shared" si="6"/>
        <v/>
      </c>
      <c r="F27" s="5" t="str">
        <f t="shared" si="6"/>
        <v/>
      </c>
      <c r="G27" s="5"/>
      <c r="H27" s="6"/>
      <c r="I27" s="5"/>
      <c r="J27" s="5"/>
      <c r="K27" s="5"/>
      <c r="L27" s="5"/>
      <c r="M27" s="5"/>
      <c r="N27" s="28" t="str">
        <f>_xlfn.XLOOKUP(L27,マスタ!$C$3:$C$19,マスタ!$E$3:$E$19,"",0,1)</f>
        <v/>
      </c>
      <c r="O27" s="8" t="str">
        <f>_xlfn.XLOOKUP(L27,マスタ!$C$3:$C$19,マスタ!$G$3:$G$19,"",0,1)</f>
        <v/>
      </c>
      <c r="P27" s="5"/>
      <c r="Q27" s="5"/>
      <c r="R27" s="7" t="str">
        <f t="shared" si="2"/>
        <v/>
      </c>
      <c r="S27" s="7" t="str">
        <f>_xlfn.XLOOKUP(L27,マスタ!$C$3:$C$19,マスタ!$I$3:$I$19,"",0,1)</f>
        <v/>
      </c>
      <c r="T27" s="9"/>
      <c r="U27" s="29"/>
      <c r="V27" s="16"/>
      <c r="X27" s="11" t="str">
        <f t="shared" si="4"/>
        <v/>
      </c>
      <c r="Y27" s="11" t="str">
        <f t="shared" si="5"/>
        <v/>
      </c>
      <c r="Z27" s="11" t="str">
        <f t="shared" si="3"/>
        <v/>
      </c>
    </row>
    <row r="28" spans="1:26" x14ac:dyDescent="0.65">
      <c r="A28" s="27" t="str">
        <f>IF(B28&lt;&gt;"", COUNTA($B$9:B28), "")</f>
        <v/>
      </c>
      <c r="B28" s="9"/>
      <c r="C28" s="5"/>
      <c r="D28" s="5"/>
      <c r="E28" s="5" t="str">
        <f t="shared" si="6"/>
        <v/>
      </c>
      <c r="F28" s="5" t="str">
        <f t="shared" si="6"/>
        <v/>
      </c>
      <c r="G28" s="5"/>
      <c r="H28" s="6"/>
      <c r="I28" s="5"/>
      <c r="J28" s="5"/>
      <c r="K28" s="5"/>
      <c r="L28" s="5"/>
      <c r="M28" s="5"/>
      <c r="N28" s="28" t="str">
        <f>_xlfn.XLOOKUP(L28,マスタ!$C$3:$C$19,マスタ!$E$3:$E$19,"",0,1)</f>
        <v/>
      </c>
      <c r="O28" s="8" t="str">
        <f>_xlfn.XLOOKUP(L28,マスタ!$C$3:$C$19,マスタ!$G$3:$G$19,"",0,1)</f>
        <v/>
      </c>
      <c r="P28" s="5"/>
      <c r="Q28" s="5"/>
      <c r="R28" s="7" t="str">
        <f t="shared" si="2"/>
        <v/>
      </c>
      <c r="S28" s="7" t="str">
        <f>_xlfn.XLOOKUP(L28,マスタ!$C$3:$C$19,マスタ!$I$3:$I$19,"",0,1)</f>
        <v/>
      </c>
      <c r="T28" s="9"/>
      <c r="U28" s="29"/>
      <c r="V28" s="16"/>
      <c r="X28" s="11" t="str">
        <f t="shared" si="4"/>
        <v/>
      </c>
      <c r="Y28" s="11" t="str">
        <f t="shared" si="5"/>
        <v/>
      </c>
      <c r="Z28" s="11" t="str">
        <f t="shared" si="3"/>
        <v/>
      </c>
    </row>
    <row r="29" spans="1:26" x14ac:dyDescent="0.65">
      <c r="A29" s="27" t="str">
        <f>IF(B29&lt;&gt;"", COUNTA($B$9:B29), "")</f>
        <v/>
      </c>
      <c r="B29" s="9"/>
      <c r="C29" s="5"/>
      <c r="D29" s="5"/>
      <c r="E29" s="5" t="str">
        <f t="shared" si="6"/>
        <v/>
      </c>
      <c r="F29" s="5" t="str">
        <f t="shared" si="6"/>
        <v/>
      </c>
      <c r="G29" s="5"/>
      <c r="H29" s="6"/>
      <c r="I29" s="5"/>
      <c r="J29" s="5"/>
      <c r="K29" s="5"/>
      <c r="L29" s="5"/>
      <c r="M29" s="5"/>
      <c r="N29" s="28" t="str">
        <f>_xlfn.XLOOKUP(L29,マスタ!$C$3:$C$19,マスタ!$E$3:$E$19,"",0,1)</f>
        <v/>
      </c>
      <c r="O29" s="8" t="str">
        <f>_xlfn.XLOOKUP(L29,マスタ!$C$3:$C$19,マスタ!$G$3:$G$19,"",0,1)</f>
        <v/>
      </c>
      <c r="P29" s="5"/>
      <c r="Q29" s="5"/>
      <c r="R29" s="7" t="str">
        <f t="shared" si="2"/>
        <v/>
      </c>
      <c r="S29" s="7" t="str">
        <f>_xlfn.XLOOKUP(L29,マスタ!$C$3:$C$19,マスタ!$I$3:$I$19,"",0,1)</f>
        <v/>
      </c>
      <c r="T29" s="9"/>
      <c r="U29" s="29"/>
      <c r="V29" s="16"/>
      <c r="X29" s="11" t="str">
        <f t="shared" si="4"/>
        <v/>
      </c>
      <c r="Y29" s="11" t="str">
        <f t="shared" si="5"/>
        <v/>
      </c>
      <c r="Z29" s="11" t="str">
        <f t="shared" si="3"/>
        <v/>
      </c>
    </row>
    <row r="30" spans="1:26" x14ac:dyDescent="0.65">
      <c r="A30" s="27" t="str">
        <f>IF(B30&lt;&gt;"", COUNTA($B$9:B30), "")</f>
        <v/>
      </c>
      <c r="B30" s="9"/>
      <c r="C30" s="5"/>
      <c r="D30" s="5"/>
      <c r="E30" s="5" t="str">
        <f t="shared" si="6"/>
        <v/>
      </c>
      <c r="F30" s="5" t="str">
        <f t="shared" si="6"/>
        <v/>
      </c>
      <c r="G30" s="5"/>
      <c r="H30" s="6"/>
      <c r="I30" s="5"/>
      <c r="J30" s="5"/>
      <c r="K30" s="5"/>
      <c r="L30" s="5"/>
      <c r="M30" s="5"/>
      <c r="N30" s="28" t="str">
        <f>_xlfn.XLOOKUP(L30,マスタ!$C$3:$C$19,マスタ!$E$3:$E$19,"",0,1)</f>
        <v/>
      </c>
      <c r="O30" s="8" t="str">
        <f>_xlfn.XLOOKUP(L30,マスタ!$C$3:$C$19,マスタ!$G$3:$G$19,"",0,1)</f>
        <v/>
      </c>
      <c r="P30" s="5"/>
      <c r="Q30" s="5"/>
      <c r="R30" s="7" t="str">
        <f t="shared" si="2"/>
        <v/>
      </c>
      <c r="S30" s="7" t="str">
        <f>_xlfn.XLOOKUP(L30,マスタ!$C$3:$C$19,マスタ!$I$3:$I$19,"",0,1)</f>
        <v/>
      </c>
      <c r="T30" s="9"/>
      <c r="U30" s="29"/>
      <c r="V30" s="16"/>
      <c r="X30" s="11" t="str">
        <f t="shared" si="4"/>
        <v/>
      </c>
      <c r="Y30" s="11" t="str">
        <f t="shared" si="5"/>
        <v/>
      </c>
      <c r="Z30" s="11" t="str">
        <f t="shared" si="3"/>
        <v/>
      </c>
    </row>
    <row r="31" spans="1:26" x14ac:dyDescent="0.65">
      <c r="A31" s="27" t="str">
        <f>IF(B31&lt;&gt;"", COUNTA($B$9:B31), "")</f>
        <v/>
      </c>
      <c r="B31" s="9"/>
      <c r="C31" s="5"/>
      <c r="D31" s="5"/>
      <c r="E31" s="5" t="str">
        <f t="shared" si="6"/>
        <v/>
      </c>
      <c r="F31" s="5" t="str">
        <f t="shared" si="6"/>
        <v/>
      </c>
      <c r="G31" s="5"/>
      <c r="H31" s="6"/>
      <c r="I31" s="5"/>
      <c r="J31" s="5"/>
      <c r="K31" s="5"/>
      <c r="L31" s="5"/>
      <c r="M31" s="5"/>
      <c r="N31" s="28" t="str">
        <f>_xlfn.XLOOKUP(L31,マスタ!$C$3:$C$19,マスタ!$E$3:$E$19,"",0,1)</f>
        <v/>
      </c>
      <c r="O31" s="8" t="str">
        <f>_xlfn.XLOOKUP(L31,マスタ!$C$3:$C$19,マスタ!$G$3:$G$19,"",0,1)</f>
        <v/>
      </c>
      <c r="P31" s="5"/>
      <c r="Q31" s="5"/>
      <c r="R31" s="7" t="str">
        <f t="shared" si="2"/>
        <v/>
      </c>
      <c r="S31" s="7" t="str">
        <f>_xlfn.XLOOKUP(L31,マスタ!$C$3:$C$19,マスタ!$I$3:$I$19,"",0,1)</f>
        <v/>
      </c>
      <c r="T31" s="9"/>
      <c r="U31" s="29"/>
      <c r="V31" s="16"/>
      <c r="X31" s="11" t="str">
        <f t="shared" si="4"/>
        <v/>
      </c>
      <c r="Y31" s="11" t="str">
        <f t="shared" si="5"/>
        <v/>
      </c>
      <c r="Z31" s="11" t="str">
        <f t="shared" si="3"/>
        <v/>
      </c>
    </row>
    <row r="32" spans="1:26" x14ac:dyDescent="0.65">
      <c r="A32" s="27" t="str">
        <f>IF(B32&lt;&gt;"", COUNTA($B$9:B32), "")</f>
        <v/>
      </c>
      <c r="B32" s="9"/>
      <c r="C32" s="5"/>
      <c r="D32" s="5"/>
      <c r="E32" s="5" t="str">
        <f t="shared" si="6"/>
        <v/>
      </c>
      <c r="F32" s="5" t="str">
        <f t="shared" si="6"/>
        <v/>
      </c>
      <c r="G32" s="5"/>
      <c r="H32" s="6"/>
      <c r="I32" s="5"/>
      <c r="J32" s="5"/>
      <c r="K32" s="5"/>
      <c r="L32" s="5"/>
      <c r="M32" s="5"/>
      <c r="N32" s="28" t="str">
        <f>_xlfn.XLOOKUP(L32,マスタ!$C$3:$C$19,マスタ!$E$3:$E$19,"",0,1)</f>
        <v/>
      </c>
      <c r="O32" s="8" t="str">
        <f>_xlfn.XLOOKUP(L32,マスタ!$C$3:$C$19,マスタ!$G$3:$G$19,"",0,1)</f>
        <v/>
      </c>
      <c r="P32" s="5"/>
      <c r="Q32" s="5"/>
      <c r="R32" s="7" t="str">
        <f t="shared" si="2"/>
        <v/>
      </c>
      <c r="S32" s="7" t="str">
        <f>_xlfn.XLOOKUP(L32,マスタ!$C$3:$C$19,マスタ!$I$3:$I$19,"",0,1)</f>
        <v/>
      </c>
      <c r="T32" s="9"/>
      <c r="U32" s="29"/>
      <c r="V32" s="16"/>
      <c r="X32" s="11" t="str">
        <f t="shared" si="4"/>
        <v/>
      </c>
      <c r="Y32" s="11" t="str">
        <f t="shared" si="5"/>
        <v/>
      </c>
      <c r="Z32" s="11" t="str">
        <f t="shared" si="3"/>
        <v/>
      </c>
    </row>
    <row r="33" spans="1:26" x14ac:dyDescent="0.65">
      <c r="A33" s="27" t="str">
        <f>IF(B33&lt;&gt;"", COUNTA($B$9:B33), "")</f>
        <v/>
      </c>
      <c r="B33" s="9"/>
      <c r="C33" s="5"/>
      <c r="D33" s="5"/>
      <c r="E33" s="5" t="str">
        <f t="shared" si="6"/>
        <v/>
      </c>
      <c r="F33" s="5" t="str">
        <f t="shared" si="6"/>
        <v/>
      </c>
      <c r="G33" s="5"/>
      <c r="H33" s="6"/>
      <c r="I33" s="5"/>
      <c r="J33" s="5"/>
      <c r="K33" s="5"/>
      <c r="L33" s="5"/>
      <c r="M33" s="5"/>
      <c r="N33" s="28" t="str">
        <f>_xlfn.XLOOKUP(L33,マスタ!$C$3:$C$19,マスタ!$E$3:$E$19,"",0,1)</f>
        <v/>
      </c>
      <c r="O33" s="8" t="str">
        <f>_xlfn.XLOOKUP(L33,マスタ!$C$3:$C$19,マスタ!$G$3:$G$19,"",0,1)</f>
        <v/>
      </c>
      <c r="P33" s="5"/>
      <c r="Q33" s="5"/>
      <c r="R33" s="7" t="str">
        <f t="shared" si="2"/>
        <v/>
      </c>
      <c r="S33" s="7" t="str">
        <f>_xlfn.XLOOKUP(L33,マスタ!$C$3:$C$19,マスタ!$I$3:$I$19,"",0,1)</f>
        <v/>
      </c>
      <c r="T33" s="9"/>
      <c r="U33" s="29"/>
      <c r="V33" s="16"/>
      <c r="X33" s="11" t="str">
        <f t="shared" si="4"/>
        <v/>
      </c>
      <c r="Y33" s="11" t="str">
        <f t="shared" si="5"/>
        <v/>
      </c>
      <c r="Z33" s="11" t="str">
        <f t="shared" si="3"/>
        <v/>
      </c>
    </row>
    <row r="34" spans="1:26" x14ac:dyDescent="0.65">
      <c r="A34" s="27" t="str">
        <f>IF(B34&lt;&gt;"", COUNTA($B$9:B34), "")</f>
        <v/>
      </c>
      <c r="B34" s="9"/>
      <c r="C34" s="5"/>
      <c r="D34" s="5"/>
      <c r="E34" s="5" t="str">
        <f t="shared" si="6"/>
        <v/>
      </c>
      <c r="F34" s="5" t="str">
        <f t="shared" si="6"/>
        <v/>
      </c>
      <c r="G34" s="5"/>
      <c r="H34" s="6"/>
      <c r="I34" s="5"/>
      <c r="J34" s="5"/>
      <c r="K34" s="5"/>
      <c r="L34" s="5"/>
      <c r="M34" s="5"/>
      <c r="N34" s="28" t="str">
        <f>_xlfn.XLOOKUP(L34,マスタ!$C$3:$C$19,マスタ!$E$3:$E$19,"",0,1)</f>
        <v/>
      </c>
      <c r="O34" s="8" t="str">
        <f>_xlfn.XLOOKUP(L34,マスタ!$C$3:$C$19,マスタ!$G$3:$G$19,"",0,1)</f>
        <v/>
      </c>
      <c r="P34" s="5"/>
      <c r="Q34" s="5"/>
      <c r="R34" s="7" t="str">
        <f t="shared" si="2"/>
        <v/>
      </c>
      <c r="S34" s="7" t="str">
        <f>_xlfn.XLOOKUP(L34,マスタ!$C$3:$C$19,マスタ!$I$3:$I$19,"",0,1)</f>
        <v/>
      </c>
      <c r="T34" s="9"/>
      <c r="U34" s="29"/>
      <c r="V34" s="16"/>
      <c r="X34" s="11" t="str">
        <f t="shared" si="4"/>
        <v/>
      </c>
      <c r="Y34" s="11" t="str">
        <f t="shared" si="5"/>
        <v/>
      </c>
      <c r="Z34" s="11" t="str">
        <f t="shared" si="3"/>
        <v/>
      </c>
    </row>
    <row r="35" spans="1:26" x14ac:dyDescent="0.65">
      <c r="A35" s="27" t="str">
        <f>IF(B35&lt;&gt;"", COUNTA($B$9:B35), "")</f>
        <v/>
      </c>
      <c r="B35" s="9"/>
      <c r="C35" s="5"/>
      <c r="D35" s="5"/>
      <c r="E35" s="5" t="str">
        <f t="shared" si="6"/>
        <v/>
      </c>
      <c r="F35" s="5" t="str">
        <f t="shared" si="6"/>
        <v/>
      </c>
      <c r="G35" s="5"/>
      <c r="H35" s="6"/>
      <c r="I35" s="5"/>
      <c r="J35" s="5"/>
      <c r="K35" s="5"/>
      <c r="L35" s="5"/>
      <c r="M35" s="5"/>
      <c r="N35" s="28" t="str">
        <f>_xlfn.XLOOKUP(L35,マスタ!$C$3:$C$19,マスタ!$E$3:$E$19,"",0,1)</f>
        <v/>
      </c>
      <c r="O35" s="8" t="str">
        <f>_xlfn.XLOOKUP(L35,マスタ!$C$3:$C$19,マスタ!$G$3:$G$19,"",0,1)</f>
        <v/>
      </c>
      <c r="P35" s="5"/>
      <c r="Q35" s="5"/>
      <c r="R35" s="7" t="str">
        <f t="shared" si="2"/>
        <v/>
      </c>
      <c r="S35" s="7" t="str">
        <f>_xlfn.XLOOKUP(L35,マスタ!$C$3:$C$19,マスタ!$I$3:$I$19,"",0,1)</f>
        <v/>
      </c>
      <c r="T35" s="9"/>
      <c r="U35" s="29"/>
      <c r="V35" s="16"/>
      <c r="X35" s="11" t="str">
        <f t="shared" si="4"/>
        <v/>
      </c>
      <c r="Y35" s="11" t="str">
        <f t="shared" si="5"/>
        <v/>
      </c>
      <c r="Z35" s="11" t="str">
        <f t="shared" si="3"/>
        <v/>
      </c>
    </row>
    <row r="36" spans="1:26" x14ac:dyDescent="0.65">
      <c r="A36" s="27" t="str">
        <f>IF(B36&lt;&gt;"", COUNTA($B$9:B36), "")</f>
        <v/>
      </c>
      <c r="B36" s="9"/>
      <c r="C36" s="5"/>
      <c r="D36" s="5"/>
      <c r="E36" s="5" t="str">
        <f t="shared" si="6"/>
        <v/>
      </c>
      <c r="F36" s="5" t="str">
        <f t="shared" si="6"/>
        <v/>
      </c>
      <c r="G36" s="5"/>
      <c r="H36" s="6"/>
      <c r="I36" s="5"/>
      <c r="J36" s="5"/>
      <c r="K36" s="5"/>
      <c r="L36" s="5"/>
      <c r="M36" s="5"/>
      <c r="N36" s="28" t="str">
        <f>_xlfn.XLOOKUP(L36,マスタ!$C$3:$C$19,マスタ!$E$3:$E$19,"",0,1)</f>
        <v/>
      </c>
      <c r="O36" s="8" t="str">
        <f>_xlfn.XLOOKUP(L36,マスタ!$C$3:$C$19,マスタ!$G$3:$G$19,"",0,1)</f>
        <v/>
      </c>
      <c r="P36" s="5"/>
      <c r="Q36" s="5"/>
      <c r="R36" s="7" t="str">
        <f t="shared" si="2"/>
        <v/>
      </c>
      <c r="S36" s="7" t="str">
        <f>_xlfn.XLOOKUP(L36,マスタ!$C$3:$C$19,マスタ!$I$3:$I$19,"",0,1)</f>
        <v/>
      </c>
      <c r="T36" s="9"/>
      <c r="U36" s="29"/>
      <c r="V36" s="16"/>
      <c r="X36" s="11" t="str">
        <f t="shared" si="4"/>
        <v/>
      </c>
      <c r="Y36" s="11" t="str">
        <f t="shared" si="5"/>
        <v/>
      </c>
      <c r="Z36" s="11" t="str">
        <f t="shared" si="3"/>
        <v/>
      </c>
    </row>
    <row r="37" spans="1:26" x14ac:dyDescent="0.65">
      <c r="A37" s="27" t="str">
        <f>IF(B37&lt;&gt;"", COUNTA($B$9:B37), "")</f>
        <v/>
      </c>
      <c r="B37" s="9"/>
      <c r="C37" s="5"/>
      <c r="D37" s="5"/>
      <c r="E37" s="5" t="str">
        <f t="shared" si="6"/>
        <v/>
      </c>
      <c r="F37" s="5" t="str">
        <f t="shared" si="6"/>
        <v/>
      </c>
      <c r="G37" s="5"/>
      <c r="H37" s="6"/>
      <c r="I37" s="5"/>
      <c r="J37" s="5"/>
      <c r="K37" s="5"/>
      <c r="L37" s="5"/>
      <c r="M37" s="5"/>
      <c r="N37" s="28" t="str">
        <f>_xlfn.XLOOKUP(L37,マスタ!$C$3:$C$19,マスタ!$E$3:$E$19,"",0,1)</f>
        <v/>
      </c>
      <c r="O37" s="8" t="str">
        <f>_xlfn.XLOOKUP(L37,マスタ!$C$3:$C$19,マスタ!$G$3:$G$19,"",0,1)</f>
        <v/>
      </c>
      <c r="P37" s="5"/>
      <c r="Q37" s="5"/>
      <c r="R37" s="7" t="str">
        <f t="shared" si="2"/>
        <v/>
      </c>
      <c r="S37" s="7" t="str">
        <f>_xlfn.XLOOKUP(L37,マスタ!$C$3:$C$19,マスタ!$I$3:$I$19,"",0,1)</f>
        <v/>
      </c>
      <c r="T37" s="9"/>
      <c r="U37" s="29"/>
      <c r="V37" s="16"/>
      <c r="X37" s="11" t="str">
        <f t="shared" si="4"/>
        <v/>
      </c>
      <c r="Y37" s="11" t="str">
        <f t="shared" si="5"/>
        <v/>
      </c>
      <c r="Z37" s="11" t="str">
        <f t="shared" si="3"/>
        <v/>
      </c>
    </row>
    <row r="38" spans="1:26" x14ac:dyDescent="0.65">
      <c r="A38" s="27" t="str">
        <f>IF(B38&lt;&gt;"", COUNTA($B$9:B38), "")</f>
        <v/>
      </c>
      <c r="B38" s="9"/>
      <c r="C38" s="5"/>
      <c r="D38" s="5"/>
      <c r="E38" s="5" t="str">
        <f t="shared" si="6"/>
        <v/>
      </c>
      <c r="F38" s="5" t="str">
        <f t="shared" si="6"/>
        <v/>
      </c>
      <c r="G38" s="5"/>
      <c r="H38" s="6"/>
      <c r="I38" s="5"/>
      <c r="J38" s="5"/>
      <c r="K38" s="5"/>
      <c r="L38" s="5"/>
      <c r="M38" s="5"/>
      <c r="N38" s="28" t="str">
        <f>_xlfn.XLOOKUP(L38,マスタ!$C$3:$C$19,マスタ!$E$3:$E$19,"",0,1)</f>
        <v/>
      </c>
      <c r="O38" s="8" t="str">
        <f>_xlfn.XLOOKUP(L38,マスタ!$C$3:$C$19,マスタ!$G$3:$G$19,"",0,1)</f>
        <v/>
      </c>
      <c r="P38" s="5"/>
      <c r="Q38" s="5"/>
      <c r="R38" s="7" t="str">
        <f t="shared" si="2"/>
        <v/>
      </c>
      <c r="S38" s="7" t="str">
        <f>_xlfn.XLOOKUP(L38,マスタ!$C$3:$C$19,マスタ!$I$3:$I$19,"",0,1)</f>
        <v/>
      </c>
      <c r="T38" s="9"/>
      <c r="U38" s="29"/>
      <c r="V38" s="16"/>
      <c r="X38" s="11" t="str">
        <f t="shared" si="4"/>
        <v/>
      </c>
      <c r="Y38" s="11" t="str">
        <f t="shared" si="5"/>
        <v/>
      </c>
      <c r="Z38" s="11" t="str">
        <f t="shared" si="3"/>
        <v/>
      </c>
    </row>
    <row r="39" spans="1:26" x14ac:dyDescent="0.65">
      <c r="A39" s="27" t="str">
        <f>IF(B39&lt;&gt;"", COUNTA($B$9:B39), "")</f>
        <v/>
      </c>
      <c r="B39" s="9"/>
      <c r="C39" s="5"/>
      <c r="D39" s="5"/>
      <c r="E39" s="5" t="str">
        <f t="shared" si="6"/>
        <v/>
      </c>
      <c r="F39" s="5" t="str">
        <f t="shared" si="6"/>
        <v/>
      </c>
      <c r="G39" s="5"/>
      <c r="H39" s="6"/>
      <c r="I39" s="5"/>
      <c r="J39" s="5"/>
      <c r="K39" s="5"/>
      <c r="L39" s="5"/>
      <c r="M39" s="5"/>
      <c r="N39" s="28" t="str">
        <f>_xlfn.XLOOKUP(L39,マスタ!$C$3:$C$19,マスタ!$E$3:$E$19,"",0,1)</f>
        <v/>
      </c>
      <c r="O39" s="8" t="str">
        <f>_xlfn.XLOOKUP(L39,マスタ!$C$3:$C$19,マスタ!$G$3:$G$19,"",0,1)</f>
        <v/>
      </c>
      <c r="P39" s="5"/>
      <c r="Q39" s="5"/>
      <c r="R39" s="7" t="str">
        <f t="shared" si="2"/>
        <v/>
      </c>
      <c r="S39" s="7" t="str">
        <f>_xlfn.XLOOKUP(L39,マスタ!$C$3:$C$19,マスタ!$I$3:$I$19,"",0,1)</f>
        <v/>
      </c>
      <c r="T39" s="9"/>
      <c r="U39" s="29"/>
      <c r="V39" s="16"/>
      <c r="X39" s="11" t="str">
        <f t="shared" si="4"/>
        <v/>
      </c>
      <c r="Y39" s="11" t="str">
        <f t="shared" si="5"/>
        <v/>
      </c>
      <c r="Z39" s="11" t="str">
        <f t="shared" si="3"/>
        <v/>
      </c>
    </row>
    <row r="40" spans="1:26" x14ac:dyDescent="0.65">
      <c r="A40" s="27" t="str">
        <f>IF(B40&lt;&gt;"", COUNTA($B$9:B40), "")</f>
        <v/>
      </c>
      <c r="B40" s="9"/>
      <c r="C40" s="5"/>
      <c r="D40" s="5"/>
      <c r="E40" s="5" t="str">
        <f t="shared" si="6"/>
        <v/>
      </c>
      <c r="F40" s="5" t="str">
        <f t="shared" si="6"/>
        <v/>
      </c>
      <c r="G40" s="5"/>
      <c r="H40" s="6"/>
      <c r="I40" s="5"/>
      <c r="J40" s="5"/>
      <c r="K40" s="5"/>
      <c r="L40" s="5"/>
      <c r="M40" s="5"/>
      <c r="N40" s="28" t="str">
        <f>_xlfn.XLOOKUP(L40,マスタ!$C$3:$C$19,マスタ!$E$3:$E$19,"",0,1)</f>
        <v/>
      </c>
      <c r="O40" s="8" t="str">
        <f>_xlfn.XLOOKUP(L40,マスタ!$C$3:$C$19,マスタ!$G$3:$G$19,"",0,1)</f>
        <v/>
      </c>
      <c r="P40" s="5"/>
      <c r="Q40" s="5"/>
      <c r="R40" s="7" t="str">
        <f t="shared" si="2"/>
        <v/>
      </c>
      <c r="S40" s="7" t="str">
        <f>_xlfn.XLOOKUP(L40,マスタ!$C$3:$C$19,マスタ!$I$3:$I$19,"",0,1)</f>
        <v/>
      </c>
      <c r="T40" s="9"/>
      <c r="U40" s="29"/>
      <c r="V40" s="16"/>
      <c r="X40" s="11" t="str">
        <f t="shared" si="4"/>
        <v/>
      </c>
      <c r="Y40" s="11" t="str">
        <f t="shared" si="5"/>
        <v/>
      </c>
      <c r="Z40" s="11" t="str">
        <f t="shared" si="3"/>
        <v/>
      </c>
    </row>
    <row r="41" spans="1:26" x14ac:dyDescent="0.65">
      <c r="A41" s="27" t="str">
        <f>IF(B41&lt;&gt;"", COUNTA($B$9:B41), "")</f>
        <v/>
      </c>
      <c r="B41" s="9"/>
      <c r="C41" s="5"/>
      <c r="D41" s="5"/>
      <c r="E41" s="5" t="str">
        <f t="shared" si="6"/>
        <v/>
      </c>
      <c r="F41" s="5" t="str">
        <f t="shared" si="6"/>
        <v/>
      </c>
      <c r="G41" s="5"/>
      <c r="H41" s="6"/>
      <c r="I41" s="5"/>
      <c r="J41" s="5"/>
      <c r="K41" s="5"/>
      <c r="L41" s="5"/>
      <c r="M41" s="5"/>
      <c r="N41" s="28" t="str">
        <f>_xlfn.XLOOKUP(L41,マスタ!$C$3:$C$19,マスタ!$E$3:$E$19,"",0,1)</f>
        <v/>
      </c>
      <c r="O41" s="8" t="str">
        <f>_xlfn.XLOOKUP(L41,マスタ!$C$3:$C$19,マスタ!$G$3:$G$19,"",0,1)</f>
        <v/>
      </c>
      <c r="P41" s="5"/>
      <c r="Q41" s="5"/>
      <c r="R41" s="7" t="str">
        <f t="shared" ref="R41:R58" si="7">IFERROR(DATEDIF(H41, O41, "Y"), "")</f>
        <v/>
      </c>
      <c r="S41" s="7" t="str">
        <f>_xlfn.XLOOKUP(L41,マスタ!$C$3:$C$19,マスタ!$I$3:$I$19,"",0,1)</f>
        <v/>
      </c>
      <c r="T41" s="9"/>
      <c r="U41" s="29"/>
      <c r="V41" s="16"/>
      <c r="X41" s="11" t="str">
        <f t="shared" si="4"/>
        <v/>
      </c>
      <c r="Y41" s="11" t="str">
        <f t="shared" si="5"/>
        <v/>
      </c>
      <c r="Z41" s="11" t="str">
        <f t="shared" ref="Z41:Z58" si="8">IF(W41="", "", SUMIF($B$9:$B$58, W41, $N$9:$N$58))</f>
        <v/>
      </c>
    </row>
    <row r="42" spans="1:26" x14ac:dyDescent="0.65">
      <c r="A42" s="27" t="str">
        <f>IF(B42&lt;&gt;"", COUNTA($B$9:B42), "")</f>
        <v/>
      </c>
      <c r="B42" s="9"/>
      <c r="C42" s="5"/>
      <c r="D42" s="5"/>
      <c r="E42" s="5" t="str">
        <f t="shared" si="6"/>
        <v/>
      </c>
      <c r="F42" s="5" t="str">
        <f t="shared" si="6"/>
        <v/>
      </c>
      <c r="G42" s="5"/>
      <c r="H42" s="6"/>
      <c r="I42" s="5"/>
      <c r="J42" s="5"/>
      <c r="K42" s="5"/>
      <c r="L42" s="5"/>
      <c r="M42" s="5"/>
      <c r="N42" s="28" t="str">
        <f>_xlfn.XLOOKUP(L42,マスタ!$C$3:$C$19,マスタ!$E$3:$E$19,"",0,1)</f>
        <v/>
      </c>
      <c r="O42" s="8" t="str">
        <f>_xlfn.XLOOKUP(L42,マスタ!$C$3:$C$19,マスタ!$G$3:$G$19,"",0,1)</f>
        <v/>
      </c>
      <c r="P42" s="5"/>
      <c r="Q42" s="5"/>
      <c r="R42" s="7" t="str">
        <f t="shared" si="7"/>
        <v/>
      </c>
      <c r="S42" s="7" t="str">
        <f>_xlfn.XLOOKUP(L42,マスタ!$C$3:$C$19,マスタ!$I$3:$I$19,"",0,1)</f>
        <v/>
      </c>
      <c r="T42" s="9"/>
      <c r="U42" s="29"/>
      <c r="V42" s="16"/>
      <c r="X42" s="11" t="str">
        <f t="shared" si="4"/>
        <v/>
      </c>
      <c r="Y42" s="11" t="str">
        <f t="shared" si="5"/>
        <v/>
      </c>
      <c r="Z42" s="11" t="str">
        <f t="shared" si="8"/>
        <v/>
      </c>
    </row>
    <row r="43" spans="1:26" x14ac:dyDescent="0.65">
      <c r="A43" s="27" t="str">
        <f>IF(B43&lt;&gt;"", COUNTA($B$9:B43), "")</f>
        <v/>
      </c>
      <c r="B43" s="9"/>
      <c r="C43" s="5"/>
      <c r="D43" s="5"/>
      <c r="E43" s="5" t="str">
        <f t="shared" si="6"/>
        <v/>
      </c>
      <c r="F43" s="5" t="str">
        <f t="shared" si="6"/>
        <v/>
      </c>
      <c r="G43" s="5"/>
      <c r="H43" s="6"/>
      <c r="I43" s="5"/>
      <c r="J43" s="5"/>
      <c r="K43" s="5"/>
      <c r="L43" s="5"/>
      <c r="M43" s="5"/>
      <c r="N43" s="28" t="str">
        <f>_xlfn.XLOOKUP(L43,マスタ!$C$3:$C$19,マスタ!$E$3:$E$19,"",0,1)</f>
        <v/>
      </c>
      <c r="O43" s="8" t="str">
        <f>_xlfn.XLOOKUP(L43,マスタ!$C$3:$C$19,マスタ!$G$3:$G$19,"",0,1)</f>
        <v/>
      </c>
      <c r="P43" s="5"/>
      <c r="Q43" s="5"/>
      <c r="R43" s="7" t="str">
        <f t="shared" si="7"/>
        <v/>
      </c>
      <c r="S43" s="7" t="str">
        <f>_xlfn.XLOOKUP(L43,マスタ!$C$3:$C$19,マスタ!$I$3:$I$19,"",0,1)</f>
        <v/>
      </c>
      <c r="T43" s="9"/>
      <c r="U43" s="29"/>
      <c r="V43" s="16"/>
      <c r="X43" s="11" t="str">
        <f t="shared" si="4"/>
        <v/>
      </c>
      <c r="Y43" s="11" t="str">
        <f t="shared" si="5"/>
        <v/>
      </c>
      <c r="Z43" s="11" t="str">
        <f t="shared" si="8"/>
        <v/>
      </c>
    </row>
    <row r="44" spans="1:26" x14ac:dyDescent="0.65">
      <c r="A44" s="27" t="str">
        <f>IF(B44&lt;&gt;"", COUNTA($B$9:B44), "")</f>
        <v/>
      </c>
      <c r="B44" s="9"/>
      <c r="C44" s="5"/>
      <c r="D44" s="5"/>
      <c r="E44" s="5" t="str">
        <f t="shared" si="6"/>
        <v/>
      </c>
      <c r="F44" s="5" t="str">
        <f t="shared" si="6"/>
        <v/>
      </c>
      <c r="G44" s="5"/>
      <c r="H44" s="6"/>
      <c r="I44" s="5"/>
      <c r="J44" s="5"/>
      <c r="K44" s="5"/>
      <c r="L44" s="5"/>
      <c r="M44" s="5"/>
      <c r="N44" s="28" t="str">
        <f>_xlfn.XLOOKUP(L44,マスタ!$C$3:$C$19,マスタ!$E$3:$E$19,"",0,1)</f>
        <v/>
      </c>
      <c r="O44" s="8" t="str">
        <f>_xlfn.XLOOKUP(L44,マスタ!$C$3:$C$19,マスタ!$G$3:$G$19,"",0,1)</f>
        <v/>
      </c>
      <c r="P44" s="5"/>
      <c r="Q44" s="5"/>
      <c r="R44" s="7" t="str">
        <f t="shared" si="7"/>
        <v/>
      </c>
      <c r="S44" s="7" t="str">
        <f>_xlfn.XLOOKUP(L44,マスタ!$C$3:$C$19,マスタ!$I$3:$I$19,"",0,1)</f>
        <v/>
      </c>
      <c r="T44" s="9"/>
      <c r="U44" s="29"/>
      <c r="V44" s="16"/>
      <c r="X44" s="11" t="str">
        <f t="shared" si="4"/>
        <v/>
      </c>
      <c r="Y44" s="11" t="str">
        <f t="shared" si="5"/>
        <v/>
      </c>
      <c r="Z44" s="11" t="str">
        <f t="shared" si="8"/>
        <v/>
      </c>
    </row>
    <row r="45" spans="1:26" x14ac:dyDescent="0.65">
      <c r="A45" s="27" t="str">
        <f>IF(B45&lt;&gt;"", COUNTA($B$9:B45), "")</f>
        <v/>
      </c>
      <c r="B45" s="9"/>
      <c r="C45" s="5"/>
      <c r="D45" s="5"/>
      <c r="E45" s="5" t="str">
        <f t="shared" si="6"/>
        <v/>
      </c>
      <c r="F45" s="5" t="str">
        <f t="shared" si="6"/>
        <v/>
      </c>
      <c r="G45" s="5"/>
      <c r="H45" s="6"/>
      <c r="I45" s="5"/>
      <c r="J45" s="5"/>
      <c r="K45" s="5"/>
      <c r="L45" s="5"/>
      <c r="M45" s="5"/>
      <c r="N45" s="28" t="str">
        <f>_xlfn.XLOOKUP(L45,マスタ!$C$3:$C$19,マスタ!$E$3:$E$19,"",0,1)</f>
        <v/>
      </c>
      <c r="O45" s="8" t="str">
        <f>_xlfn.XLOOKUP(L45,マスタ!$C$3:$C$19,マスタ!$G$3:$G$19,"",0,1)</f>
        <v/>
      </c>
      <c r="P45" s="5"/>
      <c r="Q45" s="5"/>
      <c r="R45" s="7" t="str">
        <f t="shared" si="7"/>
        <v/>
      </c>
      <c r="S45" s="7" t="str">
        <f>_xlfn.XLOOKUP(L45,マスタ!$C$3:$C$19,マスタ!$I$3:$I$19,"",0,1)</f>
        <v/>
      </c>
      <c r="T45" s="9"/>
      <c r="U45" s="29"/>
      <c r="V45" s="16"/>
      <c r="X45" s="11" t="str">
        <f t="shared" si="4"/>
        <v/>
      </c>
      <c r="Y45" s="11" t="str">
        <f t="shared" si="5"/>
        <v/>
      </c>
      <c r="Z45" s="11" t="str">
        <f t="shared" si="8"/>
        <v/>
      </c>
    </row>
    <row r="46" spans="1:26" x14ac:dyDescent="0.65">
      <c r="A46" s="27" t="str">
        <f>IF(B46&lt;&gt;"", COUNTA($B$9:B46), "")</f>
        <v/>
      </c>
      <c r="B46" s="9"/>
      <c r="C46" s="5"/>
      <c r="D46" s="5"/>
      <c r="E46" s="5" t="str">
        <f t="shared" si="6"/>
        <v/>
      </c>
      <c r="F46" s="5" t="str">
        <f t="shared" si="6"/>
        <v/>
      </c>
      <c r="G46" s="5"/>
      <c r="H46" s="6"/>
      <c r="I46" s="5"/>
      <c r="J46" s="5"/>
      <c r="K46" s="5"/>
      <c r="L46" s="5"/>
      <c r="M46" s="5"/>
      <c r="N46" s="28" t="str">
        <f>_xlfn.XLOOKUP(L46,マスタ!$C$3:$C$19,マスタ!$E$3:$E$19,"",0,1)</f>
        <v/>
      </c>
      <c r="O46" s="8" t="str">
        <f>_xlfn.XLOOKUP(L46,マスタ!$C$3:$C$19,マスタ!$G$3:$G$19,"",0,1)</f>
        <v/>
      </c>
      <c r="P46" s="5"/>
      <c r="Q46" s="5"/>
      <c r="R46" s="7" t="str">
        <f t="shared" si="7"/>
        <v/>
      </c>
      <c r="S46" s="7" t="str">
        <f>_xlfn.XLOOKUP(L46,マスタ!$C$3:$C$19,マスタ!$I$3:$I$19,"",0,1)</f>
        <v/>
      </c>
      <c r="T46" s="9"/>
      <c r="U46" s="29"/>
      <c r="V46" s="16"/>
      <c r="X46" s="11" t="str">
        <f t="shared" si="4"/>
        <v/>
      </c>
      <c r="Y46" s="11" t="str">
        <f t="shared" si="5"/>
        <v/>
      </c>
      <c r="Z46" s="11" t="str">
        <f t="shared" si="8"/>
        <v/>
      </c>
    </row>
    <row r="47" spans="1:26" x14ac:dyDescent="0.65">
      <c r="A47" s="27" t="str">
        <f>IF(B47&lt;&gt;"", COUNTA($B$9:B47), "")</f>
        <v/>
      </c>
      <c r="B47" s="9"/>
      <c r="C47" s="5"/>
      <c r="D47" s="5"/>
      <c r="E47" s="5" t="str">
        <f t="shared" si="6"/>
        <v/>
      </c>
      <c r="F47" s="5" t="str">
        <f t="shared" si="6"/>
        <v/>
      </c>
      <c r="G47" s="5"/>
      <c r="H47" s="6"/>
      <c r="I47" s="5"/>
      <c r="J47" s="5"/>
      <c r="K47" s="5"/>
      <c r="L47" s="5"/>
      <c r="M47" s="5"/>
      <c r="N47" s="28" t="str">
        <f>_xlfn.XLOOKUP(L47,マスタ!$C$3:$C$19,マスタ!$E$3:$E$19,"",0,1)</f>
        <v/>
      </c>
      <c r="O47" s="8" t="str">
        <f>_xlfn.XLOOKUP(L47,マスタ!$C$3:$C$19,マスタ!$G$3:$G$19,"",0,1)</f>
        <v/>
      </c>
      <c r="P47" s="5"/>
      <c r="Q47" s="5"/>
      <c r="R47" s="7" t="str">
        <f t="shared" si="7"/>
        <v/>
      </c>
      <c r="S47" s="7" t="str">
        <f>_xlfn.XLOOKUP(L47,マスタ!$C$3:$C$19,マスタ!$I$3:$I$19,"",0,1)</f>
        <v/>
      </c>
      <c r="T47" s="9"/>
      <c r="U47" s="29"/>
      <c r="V47" s="16"/>
      <c r="X47" s="11" t="str">
        <f t="shared" si="4"/>
        <v/>
      </c>
      <c r="Y47" s="11" t="str">
        <f t="shared" si="5"/>
        <v/>
      </c>
      <c r="Z47" s="11" t="str">
        <f t="shared" si="8"/>
        <v/>
      </c>
    </row>
    <row r="48" spans="1:26" x14ac:dyDescent="0.65">
      <c r="A48" s="27" t="str">
        <f>IF(B48&lt;&gt;"", COUNTA($B$9:B48), "")</f>
        <v/>
      </c>
      <c r="B48" s="9"/>
      <c r="C48" s="5"/>
      <c r="D48" s="5"/>
      <c r="E48" s="5" t="str">
        <f t="shared" si="6"/>
        <v/>
      </c>
      <c r="F48" s="5" t="str">
        <f t="shared" si="6"/>
        <v/>
      </c>
      <c r="G48" s="5"/>
      <c r="H48" s="6"/>
      <c r="I48" s="5"/>
      <c r="J48" s="5"/>
      <c r="K48" s="5"/>
      <c r="L48" s="5"/>
      <c r="M48" s="5"/>
      <c r="N48" s="28" t="str">
        <f>_xlfn.XLOOKUP(L48,マスタ!$C$3:$C$19,マスタ!$E$3:$E$19,"",0,1)</f>
        <v/>
      </c>
      <c r="O48" s="8" t="str">
        <f>_xlfn.XLOOKUP(L48,マスタ!$C$3:$C$19,マスタ!$G$3:$G$19,"",0,1)</f>
        <v/>
      </c>
      <c r="P48" s="5"/>
      <c r="Q48" s="5"/>
      <c r="R48" s="7" t="str">
        <f t="shared" si="7"/>
        <v/>
      </c>
      <c r="S48" s="7" t="str">
        <f>_xlfn.XLOOKUP(L48,マスタ!$C$3:$C$19,マスタ!$I$3:$I$19,"",0,1)</f>
        <v/>
      </c>
      <c r="T48" s="9"/>
      <c r="U48" s="29"/>
      <c r="V48" s="16"/>
      <c r="X48" s="11" t="str">
        <f t="shared" si="4"/>
        <v/>
      </c>
      <c r="Y48" s="11" t="str">
        <f t="shared" si="5"/>
        <v/>
      </c>
      <c r="Z48" s="11" t="str">
        <f t="shared" si="8"/>
        <v/>
      </c>
    </row>
    <row r="49" spans="1:27" x14ac:dyDescent="0.65">
      <c r="A49" s="27" t="str">
        <f>IF(B49&lt;&gt;"", COUNTA($B$9:B49), "")</f>
        <v/>
      </c>
      <c r="B49" s="9"/>
      <c r="C49" s="5"/>
      <c r="D49" s="5"/>
      <c r="E49" s="5" t="str">
        <f t="shared" si="6"/>
        <v/>
      </c>
      <c r="F49" s="5" t="str">
        <f t="shared" si="6"/>
        <v/>
      </c>
      <c r="G49" s="5"/>
      <c r="H49" s="6"/>
      <c r="I49" s="5"/>
      <c r="J49" s="5"/>
      <c r="K49" s="5"/>
      <c r="L49" s="5"/>
      <c r="M49" s="5"/>
      <c r="N49" s="28" t="str">
        <f>_xlfn.XLOOKUP(L49,マスタ!$C$3:$C$19,マスタ!$E$3:$E$19,"",0,1)</f>
        <v/>
      </c>
      <c r="O49" s="8" t="str">
        <f>_xlfn.XLOOKUP(L49,マスタ!$C$3:$C$19,マスタ!$G$3:$G$19,"",0,1)</f>
        <v/>
      </c>
      <c r="P49" s="5"/>
      <c r="Q49" s="5"/>
      <c r="R49" s="7" t="str">
        <f t="shared" si="7"/>
        <v/>
      </c>
      <c r="S49" s="7" t="str">
        <f>_xlfn.XLOOKUP(L49,マスタ!$C$3:$C$19,マスタ!$I$3:$I$19,"",0,1)</f>
        <v/>
      </c>
      <c r="T49" s="9"/>
      <c r="U49" s="29"/>
      <c r="V49" s="16"/>
      <c r="X49" s="11" t="str">
        <f t="shared" si="4"/>
        <v/>
      </c>
      <c r="Y49" s="11" t="str">
        <f t="shared" si="5"/>
        <v/>
      </c>
      <c r="Z49" s="11" t="str">
        <f t="shared" si="8"/>
        <v/>
      </c>
    </row>
    <row r="50" spans="1:27" x14ac:dyDescent="0.65">
      <c r="A50" s="27" t="str">
        <f>IF(B50&lt;&gt;"", COUNTA($B$9:B50), "")</f>
        <v/>
      </c>
      <c r="B50" s="9"/>
      <c r="C50" s="5"/>
      <c r="D50" s="5"/>
      <c r="E50" s="5" t="str">
        <f t="shared" si="6"/>
        <v/>
      </c>
      <c r="F50" s="5" t="str">
        <f t="shared" si="6"/>
        <v/>
      </c>
      <c r="G50" s="5"/>
      <c r="H50" s="6"/>
      <c r="I50" s="5"/>
      <c r="J50" s="5"/>
      <c r="K50" s="5"/>
      <c r="L50" s="5"/>
      <c r="M50" s="5"/>
      <c r="N50" s="28" t="str">
        <f>_xlfn.XLOOKUP(L50,マスタ!$C$3:$C$19,マスタ!$E$3:$E$19,"",0,1)</f>
        <v/>
      </c>
      <c r="O50" s="8" t="str">
        <f>_xlfn.XLOOKUP(L50,マスタ!$C$3:$C$19,マスタ!$G$3:$G$19,"",0,1)</f>
        <v/>
      </c>
      <c r="P50" s="5"/>
      <c r="Q50" s="5"/>
      <c r="R50" s="7" t="str">
        <f t="shared" si="7"/>
        <v/>
      </c>
      <c r="S50" s="7" t="str">
        <f>_xlfn.XLOOKUP(L50,マスタ!$C$3:$C$19,マスタ!$I$3:$I$19,"",0,1)</f>
        <v/>
      </c>
      <c r="T50" s="9"/>
      <c r="U50" s="29"/>
      <c r="V50" s="16"/>
      <c r="X50" s="11" t="str">
        <f t="shared" si="4"/>
        <v/>
      </c>
      <c r="Y50" s="11" t="str">
        <f t="shared" si="5"/>
        <v/>
      </c>
      <c r="Z50" s="11" t="str">
        <f t="shared" si="8"/>
        <v/>
      </c>
    </row>
    <row r="51" spans="1:27" x14ac:dyDescent="0.65">
      <c r="A51" s="27" t="str">
        <f>IF(B51&lt;&gt;"", COUNTA($B$9:B51), "")</f>
        <v/>
      </c>
      <c r="B51" s="9"/>
      <c r="C51" s="5"/>
      <c r="D51" s="5"/>
      <c r="E51" s="5" t="str">
        <f t="shared" si="6"/>
        <v/>
      </c>
      <c r="F51" s="5" t="str">
        <f t="shared" si="6"/>
        <v/>
      </c>
      <c r="G51" s="5"/>
      <c r="H51" s="6"/>
      <c r="I51" s="5"/>
      <c r="J51" s="5"/>
      <c r="K51" s="5"/>
      <c r="L51" s="5"/>
      <c r="M51" s="5"/>
      <c r="N51" s="28" t="str">
        <f>_xlfn.XLOOKUP(L51,マスタ!$C$3:$C$19,マスタ!$E$3:$E$19,"",0,1)</f>
        <v/>
      </c>
      <c r="O51" s="8" t="str">
        <f>_xlfn.XLOOKUP(L51,マスタ!$C$3:$C$19,マスタ!$G$3:$G$19,"",0,1)</f>
        <v/>
      </c>
      <c r="P51" s="5"/>
      <c r="Q51" s="5"/>
      <c r="R51" s="7" t="str">
        <f t="shared" si="7"/>
        <v/>
      </c>
      <c r="S51" s="7" t="str">
        <f>_xlfn.XLOOKUP(L51,マスタ!$C$3:$C$19,マスタ!$I$3:$I$19,"",0,1)</f>
        <v/>
      </c>
      <c r="T51" s="9"/>
      <c r="U51" s="29"/>
      <c r="V51" s="16"/>
      <c r="X51" s="11" t="str">
        <f t="shared" si="4"/>
        <v/>
      </c>
      <c r="Y51" s="11" t="str">
        <f t="shared" si="5"/>
        <v/>
      </c>
      <c r="Z51" s="11" t="str">
        <f t="shared" si="8"/>
        <v/>
      </c>
    </row>
    <row r="52" spans="1:27" x14ac:dyDescent="0.65">
      <c r="A52" s="27" t="str">
        <f>IF(B52&lt;&gt;"", COUNTA($B$9:B52), "")</f>
        <v/>
      </c>
      <c r="B52" s="9"/>
      <c r="C52" s="5"/>
      <c r="D52" s="5"/>
      <c r="E52" s="5" t="str">
        <f t="shared" si="6"/>
        <v/>
      </c>
      <c r="F52" s="5" t="str">
        <f t="shared" si="6"/>
        <v/>
      </c>
      <c r="G52" s="5"/>
      <c r="H52" s="6"/>
      <c r="I52" s="5"/>
      <c r="J52" s="5"/>
      <c r="K52" s="5"/>
      <c r="L52" s="5"/>
      <c r="M52" s="5"/>
      <c r="N52" s="28" t="str">
        <f>_xlfn.XLOOKUP(L52,マスタ!$C$3:$C$19,マスタ!$E$3:$E$19,"",0,1)</f>
        <v/>
      </c>
      <c r="O52" s="8" t="str">
        <f>_xlfn.XLOOKUP(L52,マスタ!$C$3:$C$19,マスタ!$G$3:$G$19,"",0,1)</f>
        <v/>
      </c>
      <c r="P52" s="5"/>
      <c r="Q52" s="5"/>
      <c r="R52" s="7" t="str">
        <f t="shared" si="7"/>
        <v/>
      </c>
      <c r="S52" s="7" t="str">
        <f>_xlfn.XLOOKUP(L52,マスタ!$C$3:$C$19,マスタ!$I$3:$I$19,"",0,1)</f>
        <v/>
      </c>
      <c r="T52" s="9"/>
      <c r="U52" s="29"/>
      <c r="V52" s="16"/>
      <c r="X52" s="11" t="str">
        <f t="shared" si="4"/>
        <v/>
      </c>
      <c r="Y52" s="11" t="str">
        <f t="shared" si="5"/>
        <v/>
      </c>
      <c r="Z52" s="11" t="str">
        <f t="shared" si="8"/>
        <v/>
      </c>
    </row>
    <row r="53" spans="1:27" x14ac:dyDescent="0.65">
      <c r="A53" s="27" t="str">
        <f>IF(B53&lt;&gt;"", COUNTA($B$9:B53), "")</f>
        <v/>
      </c>
      <c r="B53" s="9"/>
      <c r="C53" s="5"/>
      <c r="D53" s="5"/>
      <c r="E53" s="5" t="str">
        <f t="shared" si="6"/>
        <v/>
      </c>
      <c r="F53" s="5" t="str">
        <f t="shared" si="6"/>
        <v/>
      </c>
      <c r="G53" s="5"/>
      <c r="H53" s="6"/>
      <c r="I53" s="5"/>
      <c r="J53" s="5"/>
      <c r="K53" s="5"/>
      <c r="L53" s="5"/>
      <c r="M53" s="5"/>
      <c r="N53" s="28" t="str">
        <f>_xlfn.XLOOKUP(L53,マスタ!$C$3:$C$19,マスタ!$E$3:$E$19,"",0,1)</f>
        <v/>
      </c>
      <c r="O53" s="8" t="str">
        <f>_xlfn.XLOOKUP(L53,マスタ!$C$3:$C$19,マスタ!$G$3:$G$19,"",0,1)</f>
        <v/>
      </c>
      <c r="P53" s="5"/>
      <c r="Q53" s="5"/>
      <c r="R53" s="7" t="str">
        <f t="shared" si="7"/>
        <v/>
      </c>
      <c r="S53" s="7" t="str">
        <f>_xlfn.XLOOKUP(L53,マスタ!$C$3:$C$19,マスタ!$I$3:$I$19,"",0,1)</f>
        <v/>
      </c>
      <c r="T53" s="9"/>
      <c r="U53" s="29"/>
      <c r="V53" s="16"/>
      <c r="X53" s="11" t="str">
        <f t="shared" si="4"/>
        <v/>
      </c>
      <c r="Y53" s="11" t="str">
        <f t="shared" si="5"/>
        <v/>
      </c>
      <c r="Z53" s="11" t="str">
        <f t="shared" si="8"/>
        <v/>
      </c>
    </row>
    <row r="54" spans="1:27" x14ac:dyDescent="0.65">
      <c r="A54" s="27" t="str">
        <f>IF(B54&lt;&gt;"", COUNTA($B$9:B54), "")</f>
        <v/>
      </c>
      <c r="B54" s="9"/>
      <c r="C54" s="5"/>
      <c r="D54" s="5"/>
      <c r="E54" s="5" t="str">
        <f t="shared" si="6"/>
        <v/>
      </c>
      <c r="F54" s="5" t="str">
        <f t="shared" si="6"/>
        <v/>
      </c>
      <c r="G54" s="5"/>
      <c r="H54" s="6"/>
      <c r="I54" s="5"/>
      <c r="J54" s="5"/>
      <c r="K54" s="5"/>
      <c r="L54" s="5"/>
      <c r="M54" s="5"/>
      <c r="N54" s="28" t="str">
        <f>_xlfn.XLOOKUP(L54,マスタ!$C$3:$C$19,マスタ!$E$3:$E$19,"",0,1)</f>
        <v/>
      </c>
      <c r="O54" s="8" t="str">
        <f>_xlfn.XLOOKUP(L54,マスタ!$C$3:$C$19,マスタ!$G$3:$G$19,"",0,1)</f>
        <v/>
      </c>
      <c r="P54" s="5"/>
      <c r="Q54" s="5"/>
      <c r="R54" s="7" t="str">
        <f t="shared" si="7"/>
        <v/>
      </c>
      <c r="S54" s="7" t="str">
        <f>_xlfn.XLOOKUP(L54,マスタ!$C$3:$C$19,マスタ!$I$3:$I$19,"",0,1)</f>
        <v/>
      </c>
      <c r="T54" s="9"/>
      <c r="U54" s="29"/>
      <c r="V54" s="16"/>
      <c r="X54" s="11" t="str">
        <f t="shared" si="4"/>
        <v/>
      </c>
      <c r="Y54" s="11" t="str">
        <f t="shared" si="5"/>
        <v/>
      </c>
      <c r="Z54" s="11" t="str">
        <f t="shared" si="8"/>
        <v/>
      </c>
    </row>
    <row r="55" spans="1:27" x14ac:dyDescent="0.65">
      <c r="A55" s="27" t="str">
        <f>IF(B55&lt;&gt;"", COUNTA($B$9:B55), "")</f>
        <v/>
      </c>
      <c r="B55" s="9"/>
      <c r="C55" s="5"/>
      <c r="D55" s="5"/>
      <c r="E55" s="5" t="str">
        <f t="shared" si="6"/>
        <v/>
      </c>
      <c r="F55" s="5" t="str">
        <f t="shared" si="6"/>
        <v/>
      </c>
      <c r="G55" s="5"/>
      <c r="H55" s="6"/>
      <c r="I55" s="5"/>
      <c r="J55" s="5"/>
      <c r="K55" s="5"/>
      <c r="L55" s="5"/>
      <c r="M55" s="5"/>
      <c r="N55" s="28" t="str">
        <f>_xlfn.XLOOKUP(L55,マスタ!$C$3:$C$19,マスタ!$E$3:$E$19,"",0,1)</f>
        <v/>
      </c>
      <c r="O55" s="8" t="str">
        <f>_xlfn.XLOOKUP(L55,マスタ!$C$3:$C$19,マスタ!$G$3:$G$19,"",0,1)</f>
        <v/>
      </c>
      <c r="P55" s="5"/>
      <c r="Q55" s="5"/>
      <c r="R55" s="7" t="str">
        <f t="shared" si="7"/>
        <v/>
      </c>
      <c r="S55" s="7" t="str">
        <f>_xlfn.XLOOKUP(L55,マスタ!$C$3:$C$19,マスタ!$I$3:$I$19,"",0,1)</f>
        <v/>
      </c>
      <c r="T55" s="9"/>
      <c r="U55" s="29"/>
      <c r="V55" s="16"/>
      <c r="X55" s="11" t="str">
        <f t="shared" si="4"/>
        <v/>
      </c>
      <c r="Y55" s="11" t="str">
        <f t="shared" si="5"/>
        <v/>
      </c>
      <c r="Z55" s="11" t="str">
        <f t="shared" si="8"/>
        <v/>
      </c>
    </row>
    <row r="56" spans="1:27" x14ac:dyDescent="0.65">
      <c r="A56" s="27" t="str">
        <f>IF(B56&lt;&gt;"", COUNTA($B$9:B56), "")</f>
        <v/>
      </c>
      <c r="B56" s="9"/>
      <c r="C56" s="5"/>
      <c r="D56" s="5"/>
      <c r="E56" s="5" t="str">
        <f t="shared" si="6"/>
        <v/>
      </c>
      <c r="F56" s="5" t="str">
        <f t="shared" si="6"/>
        <v/>
      </c>
      <c r="G56" s="5"/>
      <c r="H56" s="6"/>
      <c r="I56" s="5"/>
      <c r="J56" s="5"/>
      <c r="K56" s="5"/>
      <c r="L56" s="5"/>
      <c r="M56" s="5"/>
      <c r="N56" s="28" t="str">
        <f>_xlfn.XLOOKUP(L56,マスタ!$C$3:$C$19,マスタ!$E$3:$E$19,"",0,1)</f>
        <v/>
      </c>
      <c r="O56" s="8" t="str">
        <f>_xlfn.XLOOKUP(L56,マスタ!$C$3:$C$19,マスタ!$G$3:$G$19,"",0,1)</f>
        <v/>
      </c>
      <c r="P56" s="5"/>
      <c r="Q56" s="5"/>
      <c r="R56" s="7" t="str">
        <f t="shared" si="7"/>
        <v/>
      </c>
      <c r="S56" s="7" t="str">
        <f>_xlfn.XLOOKUP(L56,マスタ!$C$3:$C$19,マスタ!$I$3:$I$19,"",0,1)</f>
        <v/>
      </c>
      <c r="T56" s="9"/>
      <c r="U56" s="29"/>
      <c r="V56" s="16"/>
      <c r="X56" s="11" t="str">
        <f t="shared" si="4"/>
        <v/>
      </c>
      <c r="Y56" s="11" t="str">
        <f t="shared" si="5"/>
        <v/>
      </c>
      <c r="Z56" s="11" t="str">
        <f t="shared" si="8"/>
        <v/>
      </c>
    </row>
    <row r="57" spans="1:27" x14ac:dyDescent="0.65">
      <c r="A57" s="27" t="str">
        <f>IF(B57&lt;&gt;"", COUNTA($B$9:B57), "")</f>
        <v/>
      </c>
      <c r="B57" s="9"/>
      <c r="C57" s="5"/>
      <c r="D57" s="5"/>
      <c r="E57" s="5" t="str">
        <f t="shared" si="6"/>
        <v/>
      </c>
      <c r="F57" s="5" t="str">
        <f t="shared" si="6"/>
        <v/>
      </c>
      <c r="G57" s="5"/>
      <c r="H57" s="6"/>
      <c r="I57" s="5"/>
      <c r="J57" s="5"/>
      <c r="K57" s="5"/>
      <c r="L57" s="5"/>
      <c r="M57" s="5"/>
      <c r="N57" s="28" t="str">
        <f>_xlfn.XLOOKUP(L57,マスタ!$C$3:$C$19,マスタ!$E$3:$E$19,"",0,1)</f>
        <v/>
      </c>
      <c r="O57" s="8" t="str">
        <f>_xlfn.XLOOKUP(L57,マスタ!$C$3:$C$19,マスタ!$G$3:$G$19,"",0,1)</f>
        <v/>
      </c>
      <c r="P57" s="5"/>
      <c r="Q57" s="5"/>
      <c r="R57" s="7" t="str">
        <f t="shared" si="7"/>
        <v/>
      </c>
      <c r="S57" s="7" t="str">
        <f>_xlfn.XLOOKUP(L57,マスタ!$C$3:$C$19,マスタ!$I$3:$I$19,"",0,1)</f>
        <v/>
      </c>
      <c r="T57" s="9"/>
      <c r="U57" s="29"/>
      <c r="V57" s="16"/>
      <c r="X57" s="11" t="str">
        <f t="shared" si="4"/>
        <v/>
      </c>
      <c r="Y57" s="11" t="str">
        <f t="shared" si="5"/>
        <v/>
      </c>
      <c r="Z57" s="11" t="str">
        <f t="shared" si="8"/>
        <v/>
      </c>
    </row>
    <row r="58" spans="1:27" x14ac:dyDescent="0.65">
      <c r="A58" s="30" t="str">
        <f>IF(B58&lt;&gt;"", COUNTA($B$9:B58), "")</f>
        <v/>
      </c>
      <c r="B58" s="31"/>
      <c r="C58" s="32"/>
      <c r="D58" s="32"/>
      <c r="E58" s="32" t="str">
        <f t="shared" si="6"/>
        <v/>
      </c>
      <c r="F58" s="32" t="str">
        <f t="shared" si="6"/>
        <v/>
      </c>
      <c r="G58" s="32"/>
      <c r="H58" s="33"/>
      <c r="I58" s="32"/>
      <c r="J58" s="32"/>
      <c r="K58" s="32"/>
      <c r="L58" s="32"/>
      <c r="M58" s="32"/>
      <c r="N58" s="34" t="str">
        <f>_xlfn.XLOOKUP(L58,マスタ!$C$3:$C$19,マスタ!$E$3:$E$19,"",0,1)</f>
        <v/>
      </c>
      <c r="O58" s="35" t="str">
        <f>_xlfn.XLOOKUP(L58,マスタ!$C$3:$C$19,マスタ!$G$3:$G$19,"",0,1)</f>
        <v/>
      </c>
      <c r="P58" s="32"/>
      <c r="Q58" s="32"/>
      <c r="R58" s="36" t="str">
        <f t="shared" si="7"/>
        <v/>
      </c>
      <c r="S58" s="36" t="str">
        <f>_xlfn.XLOOKUP(L58,マスタ!$C$3:$C$19,マスタ!$I$3:$I$19,"",0,1)</f>
        <v/>
      </c>
      <c r="T58" s="31"/>
      <c r="U58" s="37"/>
      <c r="V58" s="16"/>
      <c r="X58" s="11" t="str">
        <f t="shared" si="4"/>
        <v/>
      </c>
      <c r="Y58" s="11" t="str">
        <f t="shared" si="5"/>
        <v/>
      </c>
      <c r="Z58" s="11" t="str">
        <f t="shared" si="8"/>
        <v/>
      </c>
    </row>
    <row r="59" spans="1:27" x14ac:dyDescent="0.6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 t="s">
        <v>77</v>
      </c>
      <c r="O59" s="48">
        <f>SUM(N9:N58)</f>
        <v>15500</v>
      </c>
      <c r="P59" s="19"/>
      <c r="Q59" s="19"/>
      <c r="R59" s="19"/>
      <c r="S59" s="19"/>
      <c r="T59" s="19"/>
      <c r="U59" s="19"/>
      <c r="V59" s="19"/>
      <c r="Z59" s="11" t="s">
        <v>77</v>
      </c>
      <c r="AA59" s="11">
        <f>SUM(Z9:Z58)</f>
        <v>15500</v>
      </c>
    </row>
  </sheetData>
  <phoneticPr fontId="2"/>
  <conditionalFormatting sqref="G9:G58">
    <cfRule type="containsText" dxfId="6" priority="2" operator="containsText" text="W">
      <formula>NOT(ISERROR(SEARCH("W",G9)))</formula>
    </cfRule>
    <cfRule type="containsText" dxfId="5" priority="3" operator="containsText" text="M">
      <formula>NOT(ISERROR(SEARCH("M",G9)))</formula>
    </cfRule>
  </conditionalFormatting>
  <conditionalFormatting sqref="J9:J58">
    <cfRule type="cellIs" dxfId="4" priority="7" operator="equal">
      <formula>"左利き"</formula>
    </cfRule>
  </conditionalFormatting>
  <conditionalFormatting sqref="K9:K58">
    <cfRule type="cellIs" dxfId="3" priority="5" operator="equal">
      <formula>"受講済み"</formula>
    </cfRule>
    <cfRule type="cellIs" dxfId="2" priority="6" operator="equal">
      <formula>"未受講"</formula>
    </cfRule>
  </conditionalFormatting>
  <conditionalFormatting sqref="M9:M58">
    <cfRule type="expression" dxfId="1" priority="4">
      <formula>ISNUMBER(SEARCH("ミックス", $L9))</formula>
    </cfRule>
  </conditionalFormatting>
  <conditionalFormatting sqref="Q9:U58">
    <cfRule type="expression" dxfId="0" priority="1">
      <formula>ISNUMBER(SEARCH("ビーム", $L9))</formula>
    </cfRule>
  </conditionalFormatting>
  <dataValidations count="5">
    <dataValidation type="list" allowBlank="1" showInputMessage="1" showErrorMessage="1" sqref="H4" xr:uid="{78C65A24-20E0-40B1-BF07-5FE66D6C94A4}">
      <formula1>"JRSF B級コーチ"</formula1>
    </dataValidation>
    <dataValidation type="textLength" operator="equal" allowBlank="1" showInputMessage="1" showErrorMessage="1" sqref="B9:B58" xr:uid="{19364BAF-07F1-4556-B34E-0DBF72E9035B}">
      <formula1>8</formula1>
    </dataValidation>
    <dataValidation type="list" allowBlank="1" showInputMessage="1" showErrorMessage="1" sqref="Q2" xr:uid="{A7E63C57-15FF-4394-8935-BF2D825DF55C}">
      <formula1>"JRSF公認コーチB"</formula1>
    </dataValidation>
    <dataValidation type="list" allowBlank="1" showInputMessage="1" showErrorMessage="1" sqref="G9:G58" xr:uid="{196251D5-90B6-434E-80DF-837A095BB8E5}">
      <formula1>"M,W"</formula1>
    </dataValidation>
    <dataValidation type="list" allowBlank="1" showInputMessage="1" showErrorMessage="1" sqref="J9:J58" xr:uid="{C093346C-634A-43EA-8B02-89B0DE81FEB1}">
      <formula1>"左利き"</formula1>
    </dataValidation>
  </dataValidations>
  <hyperlinks>
    <hyperlink ref="M5" r:id="rId1" xr:uid="{4AFD32DE-FEA1-4A51-8BCC-2A4301BD5911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3DCF865-F288-4DD7-8D47-927EC4035A9C}">
          <x14:formula1>
            <xm:f>マスタ!$B$4:$B$50</xm:f>
          </x14:formula1>
          <xm:sqref>B2</xm:sqref>
        </x14:dataValidation>
        <x14:dataValidation type="list" allowBlank="1" showInputMessage="1" showErrorMessage="1" xr:uid="{60040137-DDB5-4952-9B59-CDE338968A2A}">
          <x14:formula1>
            <xm:f>マスタ!$M$4:$M$5</xm:f>
          </x14:formula1>
          <xm:sqref>K9:K58</xm:sqref>
        </x14:dataValidation>
        <x14:dataValidation type="list" allowBlank="1" showInputMessage="1" showErrorMessage="1" xr:uid="{D4AA8394-F141-40F3-93D2-87D55ED19A89}">
          <x14:formula1>
            <xm:f>マスタ!$J$4:$J$21</xm:f>
          </x14:formula1>
          <xm:sqref>P9:P58</xm:sqref>
        </x14:dataValidation>
        <x14:dataValidation type="list" allowBlank="1" showInputMessage="1" showErrorMessage="1" xr:uid="{FC46EEB6-580A-40FE-9A78-4EA39775D26D}">
          <x14:formula1>
            <xm:f>マスタ!$C$4:$C$19</xm:f>
          </x14:formula1>
          <xm:sqref>L9:L58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890D2-4E09-6843-A06B-24C4474635F0}">
  <dimension ref="A1:N54"/>
  <sheetViews>
    <sheetView workbookViewId="0">
      <selection activeCell="C9" sqref="C9"/>
    </sheetView>
  </sheetViews>
  <sheetFormatPr defaultColWidth="11.5625" defaultRowHeight="19.3" x14ac:dyDescent="0.65"/>
  <cols>
    <col min="2" max="2" width="11.5625" style="1"/>
    <col min="3" max="3" width="38.125" style="1" customWidth="1"/>
    <col min="4" max="4" width="20.25" style="1" customWidth="1"/>
    <col min="5" max="5" width="11.5625" style="4"/>
    <col min="6" max="9" width="11.5625" style="3"/>
    <col min="10" max="12" width="11.5625" style="1"/>
  </cols>
  <sheetData>
    <row r="1" spans="1:14" x14ac:dyDescent="0.65">
      <c r="A1" t="s">
        <v>86</v>
      </c>
      <c r="B1"/>
      <c r="C1"/>
      <c r="D1"/>
      <c r="E1"/>
      <c r="F1"/>
      <c r="G1"/>
      <c r="H1"/>
      <c r="I1"/>
      <c r="J1"/>
      <c r="K1"/>
      <c r="L1"/>
    </row>
    <row r="2" spans="1:14" x14ac:dyDescent="0.65">
      <c r="B2"/>
      <c r="C2"/>
      <c r="D2"/>
      <c r="E2"/>
      <c r="F2"/>
      <c r="G2"/>
      <c r="H2"/>
      <c r="I2"/>
      <c r="J2"/>
      <c r="K2"/>
      <c r="L2" s="2" t="s">
        <v>87</v>
      </c>
    </row>
    <row r="3" spans="1:14" x14ac:dyDescent="0.65">
      <c r="A3" t="s">
        <v>88</v>
      </c>
      <c r="B3" t="s">
        <v>89</v>
      </c>
      <c r="C3" t="s">
        <v>90</v>
      </c>
      <c r="D3" t="s">
        <v>91</v>
      </c>
      <c r="E3" t="s">
        <v>34</v>
      </c>
      <c r="F3" t="s">
        <v>92</v>
      </c>
      <c r="G3" t="s">
        <v>93</v>
      </c>
      <c r="H3" t="s">
        <v>94</v>
      </c>
      <c r="I3" t="s">
        <v>95</v>
      </c>
      <c r="J3" t="s">
        <v>96</v>
      </c>
      <c r="K3" t="s">
        <v>39</v>
      </c>
      <c r="L3" t="s">
        <v>97</v>
      </c>
      <c r="M3" t="s">
        <v>98</v>
      </c>
      <c r="N3" t="s">
        <v>99</v>
      </c>
    </row>
    <row r="4" spans="1:14" x14ac:dyDescent="0.65">
      <c r="A4" s="71" t="s">
        <v>205</v>
      </c>
      <c r="B4" s="1" t="s">
        <v>79</v>
      </c>
      <c r="C4" s="1" t="s">
        <v>100</v>
      </c>
      <c r="D4" s="1" t="s">
        <v>101</v>
      </c>
      <c r="E4" s="4">
        <v>7500</v>
      </c>
      <c r="G4" s="3">
        <v>45905</v>
      </c>
      <c r="I4" s="1" t="s">
        <v>102</v>
      </c>
      <c r="J4" s="1" t="s">
        <v>53</v>
      </c>
      <c r="K4" s="1" t="s">
        <v>103</v>
      </c>
      <c r="L4" s="1" t="s">
        <v>102</v>
      </c>
      <c r="M4" t="s">
        <v>51</v>
      </c>
      <c r="N4" s="1" t="s">
        <v>104</v>
      </c>
    </row>
    <row r="5" spans="1:14" x14ac:dyDescent="0.65">
      <c r="B5" s="1" t="s">
        <v>105</v>
      </c>
      <c r="C5" s="1" t="s">
        <v>106</v>
      </c>
      <c r="D5" s="1" t="s">
        <v>107</v>
      </c>
      <c r="E5" s="4">
        <v>7500</v>
      </c>
      <c r="G5" s="3">
        <v>45905</v>
      </c>
      <c r="I5" s="1" t="s">
        <v>102</v>
      </c>
      <c r="J5" s="1" t="s">
        <v>60</v>
      </c>
      <c r="K5" s="1" t="s">
        <v>108</v>
      </c>
      <c r="L5" s="1" t="s">
        <v>109</v>
      </c>
      <c r="M5" t="s">
        <v>58</v>
      </c>
      <c r="N5" s="1" t="s">
        <v>110</v>
      </c>
    </row>
    <row r="6" spans="1:14" x14ac:dyDescent="0.65">
      <c r="B6" s="1" t="s">
        <v>111</v>
      </c>
      <c r="C6" s="1" t="s">
        <v>112</v>
      </c>
      <c r="D6" s="1" t="s">
        <v>113</v>
      </c>
      <c r="E6" s="4">
        <v>4500</v>
      </c>
      <c r="G6" s="3">
        <v>45907</v>
      </c>
      <c r="I6" s="1" t="s">
        <v>109</v>
      </c>
      <c r="J6" s="1" t="s">
        <v>66</v>
      </c>
      <c r="K6" s="1" t="s">
        <v>114</v>
      </c>
      <c r="L6" s="1" t="s">
        <v>115</v>
      </c>
    </row>
    <row r="7" spans="1:14" x14ac:dyDescent="0.65">
      <c r="B7" s="1" t="s">
        <v>116</v>
      </c>
      <c r="C7" s="1" t="s">
        <v>65</v>
      </c>
      <c r="D7" s="1" t="s">
        <v>117</v>
      </c>
      <c r="E7" s="4">
        <v>4500</v>
      </c>
      <c r="G7" s="3">
        <v>45905</v>
      </c>
      <c r="I7" s="1" t="s">
        <v>109</v>
      </c>
      <c r="J7" s="1" t="s">
        <v>71</v>
      </c>
      <c r="K7" s="1" t="s">
        <v>118</v>
      </c>
      <c r="L7" s="1" t="s">
        <v>118</v>
      </c>
    </row>
    <row r="8" spans="1:14" x14ac:dyDescent="0.65">
      <c r="B8" s="1" t="s">
        <v>119</v>
      </c>
      <c r="C8" s="1" t="s">
        <v>120</v>
      </c>
      <c r="D8" s="1" t="s">
        <v>121</v>
      </c>
      <c r="E8" s="4">
        <v>2000</v>
      </c>
      <c r="G8" s="3">
        <v>45906</v>
      </c>
      <c r="I8" s="1" t="s">
        <v>109</v>
      </c>
      <c r="J8" s="1" t="s">
        <v>74</v>
      </c>
    </row>
    <row r="9" spans="1:14" x14ac:dyDescent="0.65">
      <c r="B9" s="1" t="s">
        <v>122</v>
      </c>
      <c r="C9" s="1" t="s">
        <v>52</v>
      </c>
      <c r="D9" s="1" t="s">
        <v>123</v>
      </c>
      <c r="E9" s="4">
        <v>2000</v>
      </c>
      <c r="G9" s="3">
        <v>45906</v>
      </c>
      <c r="J9" s="1" t="s">
        <v>124</v>
      </c>
    </row>
    <row r="10" spans="1:14" x14ac:dyDescent="0.65">
      <c r="B10" s="1" t="s">
        <v>125</v>
      </c>
      <c r="C10" s="1" t="s">
        <v>126</v>
      </c>
      <c r="D10" s="1" t="s">
        <v>127</v>
      </c>
      <c r="E10" s="4">
        <v>2000</v>
      </c>
      <c r="G10" s="3">
        <v>45906</v>
      </c>
      <c r="J10" s="1" t="s">
        <v>128</v>
      </c>
    </row>
    <row r="11" spans="1:14" x14ac:dyDescent="0.65">
      <c r="B11" s="1" t="s">
        <v>129</v>
      </c>
      <c r="C11" s="1" t="s">
        <v>130</v>
      </c>
      <c r="D11" s="1" t="s">
        <v>131</v>
      </c>
      <c r="E11" s="4">
        <v>7500</v>
      </c>
      <c r="G11" s="3">
        <v>45906</v>
      </c>
      <c r="I11" s="1" t="s">
        <v>102</v>
      </c>
      <c r="J11" s="1" t="s">
        <v>132</v>
      </c>
    </row>
    <row r="12" spans="1:14" x14ac:dyDescent="0.65">
      <c r="B12" s="1" t="s">
        <v>133</v>
      </c>
      <c r="C12" s="1" t="s">
        <v>134</v>
      </c>
      <c r="D12" s="1" t="s">
        <v>135</v>
      </c>
      <c r="E12" s="4">
        <v>7500</v>
      </c>
      <c r="G12" s="3">
        <v>45906</v>
      </c>
      <c r="I12" s="1" t="s">
        <v>102</v>
      </c>
      <c r="J12" s="1" t="s">
        <v>136</v>
      </c>
    </row>
    <row r="13" spans="1:14" x14ac:dyDescent="0.65">
      <c r="B13" s="1" t="s">
        <v>137</v>
      </c>
      <c r="C13" s="1" t="s">
        <v>138</v>
      </c>
      <c r="D13" s="1" t="s">
        <v>139</v>
      </c>
      <c r="E13" s="4">
        <v>4500</v>
      </c>
      <c r="G13" s="3">
        <v>45905</v>
      </c>
      <c r="I13" s="1" t="s">
        <v>115</v>
      </c>
      <c r="J13" s="1" t="s">
        <v>140</v>
      </c>
    </row>
    <row r="14" spans="1:14" x14ac:dyDescent="0.65">
      <c r="B14" s="1" t="s">
        <v>141</v>
      </c>
      <c r="C14" s="1" t="s">
        <v>142</v>
      </c>
      <c r="D14" s="1" t="s">
        <v>143</v>
      </c>
      <c r="E14" s="4">
        <v>4500</v>
      </c>
      <c r="G14" s="3">
        <v>45905</v>
      </c>
      <c r="I14" s="1" t="s">
        <v>115</v>
      </c>
      <c r="J14" s="1" t="s">
        <v>144</v>
      </c>
    </row>
    <row r="15" spans="1:14" x14ac:dyDescent="0.65">
      <c r="B15" s="1" t="s">
        <v>145</v>
      </c>
      <c r="C15" s="1" t="s">
        <v>146</v>
      </c>
      <c r="D15" s="1" t="s">
        <v>147</v>
      </c>
      <c r="E15" s="4">
        <v>2000</v>
      </c>
      <c r="G15" s="3">
        <v>45906</v>
      </c>
      <c r="J15" s="1" t="s">
        <v>148</v>
      </c>
    </row>
    <row r="16" spans="1:14" x14ac:dyDescent="0.65">
      <c r="B16" s="1" t="s">
        <v>149</v>
      </c>
      <c r="C16" s="1" t="s">
        <v>150</v>
      </c>
      <c r="D16" s="1" t="s">
        <v>151</v>
      </c>
      <c r="E16" s="4">
        <v>2000</v>
      </c>
      <c r="G16" s="3">
        <v>45905</v>
      </c>
      <c r="J16" s="1" t="s">
        <v>152</v>
      </c>
    </row>
    <row r="17" spans="2:10" x14ac:dyDescent="0.65">
      <c r="B17" s="1" t="s">
        <v>153</v>
      </c>
      <c r="C17" s="1" t="s">
        <v>154</v>
      </c>
      <c r="D17" s="1" t="s">
        <v>155</v>
      </c>
      <c r="E17" s="4">
        <v>4500</v>
      </c>
      <c r="G17" s="3">
        <v>45907</v>
      </c>
      <c r="I17" s="1" t="s">
        <v>109</v>
      </c>
      <c r="J17" s="1" t="s">
        <v>156</v>
      </c>
    </row>
    <row r="18" spans="2:10" x14ac:dyDescent="0.65">
      <c r="B18" s="1" t="s">
        <v>157</v>
      </c>
      <c r="C18" s="1" t="s">
        <v>158</v>
      </c>
      <c r="D18" s="1" t="s">
        <v>159</v>
      </c>
      <c r="E18" s="4">
        <v>4500</v>
      </c>
      <c r="G18" s="3">
        <v>45906</v>
      </c>
      <c r="I18" s="1" t="s">
        <v>115</v>
      </c>
      <c r="J18" s="1" t="s">
        <v>160</v>
      </c>
    </row>
    <row r="19" spans="2:10" x14ac:dyDescent="0.65">
      <c r="B19" s="1" t="s">
        <v>161</v>
      </c>
      <c r="C19" s="1" t="s">
        <v>162</v>
      </c>
      <c r="D19" s="1" t="s">
        <v>163</v>
      </c>
      <c r="E19" s="4">
        <v>2000</v>
      </c>
      <c r="G19" s="3">
        <v>45907</v>
      </c>
      <c r="I19" s="1"/>
      <c r="J19" s="1" t="s">
        <v>164</v>
      </c>
    </row>
    <row r="20" spans="2:10" x14ac:dyDescent="0.65">
      <c r="B20" s="1" t="s">
        <v>165</v>
      </c>
      <c r="C20" s="1" t="s">
        <v>166</v>
      </c>
      <c r="D20" s="1" t="s">
        <v>167</v>
      </c>
      <c r="E20" s="4">
        <v>2000</v>
      </c>
      <c r="G20" s="3">
        <v>45905</v>
      </c>
      <c r="J20" s="1" t="s">
        <v>168</v>
      </c>
    </row>
    <row r="21" spans="2:10" x14ac:dyDescent="0.65">
      <c r="B21" s="1" t="s">
        <v>169</v>
      </c>
      <c r="C21" s="1" t="s">
        <v>59</v>
      </c>
      <c r="D21" s="1" t="s">
        <v>170</v>
      </c>
      <c r="E21" s="4">
        <v>10000</v>
      </c>
      <c r="G21" s="3">
        <v>45906</v>
      </c>
      <c r="I21" s="3" t="s">
        <v>118</v>
      </c>
      <c r="J21" s="1" t="s">
        <v>171</v>
      </c>
    </row>
    <row r="22" spans="2:10" x14ac:dyDescent="0.65">
      <c r="B22" s="1" t="s">
        <v>172</v>
      </c>
    </row>
    <row r="23" spans="2:10" x14ac:dyDescent="0.65">
      <c r="B23" s="1" t="s">
        <v>173</v>
      </c>
    </row>
    <row r="24" spans="2:10" x14ac:dyDescent="0.65">
      <c r="B24" s="1" t="s">
        <v>174</v>
      </c>
    </row>
    <row r="25" spans="2:10" x14ac:dyDescent="0.65">
      <c r="B25" s="1" t="s">
        <v>175</v>
      </c>
    </row>
    <row r="26" spans="2:10" x14ac:dyDescent="0.65">
      <c r="B26" s="1" t="s">
        <v>176</v>
      </c>
    </row>
    <row r="27" spans="2:10" x14ac:dyDescent="0.65">
      <c r="B27" s="1" t="s">
        <v>177</v>
      </c>
    </row>
    <row r="28" spans="2:10" x14ac:dyDescent="0.65">
      <c r="B28" s="1" t="s">
        <v>178</v>
      </c>
    </row>
    <row r="29" spans="2:10" x14ac:dyDescent="0.65">
      <c r="B29" s="1" t="s">
        <v>179</v>
      </c>
    </row>
    <row r="30" spans="2:10" x14ac:dyDescent="0.65">
      <c r="B30" s="1" t="s">
        <v>180</v>
      </c>
    </row>
    <row r="31" spans="2:10" x14ac:dyDescent="0.65">
      <c r="B31" s="1" t="s">
        <v>181</v>
      </c>
    </row>
    <row r="32" spans="2:10" x14ac:dyDescent="0.65">
      <c r="B32" s="1" t="s">
        <v>182</v>
      </c>
    </row>
    <row r="33" spans="2:2" x14ac:dyDescent="0.65">
      <c r="B33" s="1" t="s">
        <v>183</v>
      </c>
    </row>
    <row r="34" spans="2:2" x14ac:dyDescent="0.65">
      <c r="B34" s="1" t="s">
        <v>184</v>
      </c>
    </row>
    <row r="35" spans="2:2" x14ac:dyDescent="0.65">
      <c r="B35" s="1" t="s">
        <v>185</v>
      </c>
    </row>
    <row r="36" spans="2:2" x14ac:dyDescent="0.65">
      <c r="B36" s="1" t="s">
        <v>186</v>
      </c>
    </row>
    <row r="37" spans="2:2" x14ac:dyDescent="0.65">
      <c r="B37" s="1" t="s">
        <v>187</v>
      </c>
    </row>
    <row r="38" spans="2:2" x14ac:dyDescent="0.65">
      <c r="B38" s="1" t="s">
        <v>188</v>
      </c>
    </row>
    <row r="39" spans="2:2" x14ac:dyDescent="0.65">
      <c r="B39" s="1" t="s">
        <v>189</v>
      </c>
    </row>
    <row r="40" spans="2:2" x14ac:dyDescent="0.65">
      <c r="B40" s="1" t="s">
        <v>190</v>
      </c>
    </row>
    <row r="41" spans="2:2" x14ac:dyDescent="0.65">
      <c r="B41" s="1" t="s">
        <v>191</v>
      </c>
    </row>
    <row r="42" spans="2:2" x14ac:dyDescent="0.65">
      <c r="B42" s="1" t="s">
        <v>192</v>
      </c>
    </row>
    <row r="43" spans="2:2" x14ac:dyDescent="0.65">
      <c r="B43" s="1" t="s">
        <v>193</v>
      </c>
    </row>
    <row r="44" spans="2:2" x14ac:dyDescent="0.65">
      <c r="B44" s="1" t="s">
        <v>194</v>
      </c>
    </row>
    <row r="45" spans="2:2" x14ac:dyDescent="0.65">
      <c r="B45" s="1" t="s">
        <v>195</v>
      </c>
    </row>
    <row r="46" spans="2:2" x14ac:dyDescent="0.65">
      <c r="B46" s="1" t="s">
        <v>196</v>
      </c>
    </row>
    <row r="47" spans="2:2" x14ac:dyDescent="0.65">
      <c r="B47" s="1" t="s">
        <v>197</v>
      </c>
    </row>
    <row r="48" spans="2:2" x14ac:dyDescent="0.65">
      <c r="B48" s="1" t="s">
        <v>198</v>
      </c>
    </row>
    <row r="49" spans="2:2" x14ac:dyDescent="0.65">
      <c r="B49" s="1" t="s">
        <v>199</v>
      </c>
    </row>
    <row r="50" spans="2:2" x14ac:dyDescent="0.65">
      <c r="B50" s="1" t="s">
        <v>200</v>
      </c>
    </row>
    <row r="51" spans="2:2" x14ac:dyDescent="0.65">
      <c r="B51" s="1" t="s">
        <v>201</v>
      </c>
    </row>
    <row r="52" spans="2:2" x14ac:dyDescent="0.65">
      <c r="B52" s="1" t="s">
        <v>202</v>
      </c>
    </row>
    <row r="53" spans="2:2" x14ac:dyDescent="0.65">
      <c r="B53" s="1" t="s">
        <v>203</v>
      </c>
    </row>
    <row r="54" spans="2:2" x14ac:dyDescent="0.65">
      <c r="B54" s="1" t="s">
        <v>204</v>
      </c>
    </row>
  </sheetData>
  <sheetProtection sheet="1" objects="1" scenarios="1" formatCells="0" formatColumns="0" formatRows="0" insertColumns="0" insertRows="0" deleteColumns="0" deleteRows="0" sort="0"/>
  <phoneticPr fontId="2"/>
  <hyperlinks>
    <hyperlink ref="L2" r:id="rId1" xr:uid="{242EA857-7980-4390-A70D-DD2E7A48DC2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入力用</vt:lpstr>
      <vt:lpstr>入力サンプル</vt:lpstr>
      <vt:lpstr>マスタ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谷川 諒</dc:creator>
  <cp:keywords/>
  <dc:description/>
  <cp:lastModifiedBy>塚越 ゆかり</cp:lastModifiedBy>
  <cp:revision/>
  <dcterms:created xsi:type="dcterms:W3CDTF">2025-06-13T06:54:17Z</dcterms:created>
  <dcterms:modified xsi:type="dcterms:W3CDTF">2025-06-30T08:33:52Z</dcterms:modified>
  <cp:category/>
  <cp:contentStatus/>
</cp:coreProperties>
</file>